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S:\ФЭУ\ОЭАиП\ОбщиеДокументыОЭАиП\Комиссия по разработке ТП ОМС\Комиссия 2025\7 Комиссия июнь\НА САЙТ\Решение №8 от 03.07.2025\"/>
    </mc:Choice>
  </mc:AlternateContent>
  <bookViews>
    <workbookView xWindow="0" yWindow="0" windowWidth="28800" windowHeight="11235"/>
  </bookViews>
  <sheets>
    <sheet name="итоговая таблица" sheetId="1" r:id="rId1"/>
  </sheets>
  <definedNames>
    <definedName name="_xlnm._FilterDatabase" localSheetId="0" hidden="1">'итоговая таблица'!$A$10:$AO$10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2" i="1"/>
  <c r="AL11" i="1" l="1"/>
  <c r="AM11" i="1" s="1"/>
  <c r="AJ11" i="1" l="1"/>
  <c r="AG11" i="1"/>
  <c r="AI44" i="1" l="1"/>
  <c r="AI42" i="1"/>
  <c r="AI41" i="1"/>
  <c r="AI39" i="1"/>
  <c r="AI33" i="1"/>
  <c r="AI21" i="1"/>
  <c r="AI22" i="1"/>
  <c r="AI23" i="1"/>
  <c r="AI20" i="1"/>
  <c r="AI18" i="1"/>
  <c r="AI13" i="1"/>
  <c r="AI12" i="1"/>
  <c r="AL47" i="1" l="1"/>
  <c r="AO47" i="1" s="1"/>
  <c r="AJ47" i="1"/>
  <c r="AH23" i="1"/>
  <c r="AG23" i="1"/>
  <c r="N49" i="1" l="1"/>
  <c r="AJ12" i="1" l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8" i="1"/>
  <c r="C49" i="1"/>
  <c r="D49" i="1"/>
  <c r="E49" i="1"/>
  <c r="AJ49" i="1" l="1"/>
  <c r="I49" i="1"/>
  <c r="J49" i="1"/>
  <c r="K49" i="1"/>
  <c r="L49" i="1"/>
  <c r="M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D49" i="1"/>
  <c r="AE49" i="1"/>
  <c r="AF49" i="1"/>
  <c r="H49" i="1"/>
  <c r="F45" i="1" l="1"/>
  <c r="F46" i="1"/>
  <c r="F47" i="1"/>
  <c r="AK47" i="1" s="1"/>
  <c r="F48" i="1"/>
  <c r="F11" i="1" l="1"/>
  <c r="AK11" i="1" s="1"/>
  <c r="AL13" i="1" l="1"/>
  <c r="AO13" i="1" s="1"/>
  <c r="AL14" i="1"/>
  <c r="AM14" i="1" s="1"/>
  <c r="AL15" i="1"/>
  <c r="AN15" i="1" s="1"/>
  <c r="AL16" i="1"/>
  <c r="AN16" i="1" s="1"/>
  <c r="AL17" i="1"/>
  <c r="AN17" i="1" s="1"/>
  <c r="AL18" i="1"/>
  <c r="AN18" i="1" s="1"/>
  <c r="AL19" i="1"/>
  <c r="AN19" i="1" s="1"/>
  <c r="AL20" i="1"/>
  <c r="AO20" i="1" s="1"/>
  <c r="AL21" i="1"/>
  <c r="AO21" i="1" s="1"/>
  <c r="AL22" i="1"/>
  <c r="AO22" i="1" s="1"/>
  <c r="AL23" i="1"/>
  <c r="AM23" i="1" s="1"/>
  <c r="AL24" i="1"/>
  <c r="AN24" i="1" s="1"/>
  <c r="AL25" i="1"/>
  <c r="AN25" i="1" s="1"/>
  <c r="AL26" i="1"/>
  <c r="AN26" i="1" s="1"/>
  <c r="AL27" i="1"/>
  <c r="AN27" i="1" s="1"/>
  <c r="AL28" i="1"/>
  <c r="AO28" i="1" s="1"/>
  <c r="AL29" i="1"/>
  <c r="AM29" i="1" s="1"/>
  <c r="AL30" i="1"/>
  <c r="AM30" i="1" s="1"/>
  <c r="AL31" i="1"/>
  <c r="AO31" i="1" s="1"/>
  <c r="AL32" i="1"/>
  <c r="AM32" i="1" s="1"/>
  <c r="AL33" i="1"/>
  <c r="AO33" i="1" s="1"/>
  <c r="AL34" i="1"/>
  <c r="AN34" i="1" s="1"/>
  <c r="AL35" i="1"/>
  <c r="AN35" i="1" s="1"/>
  <c r="AL36" i="1"/>
  <c r="AN36" i="1" s="1"/>
  <c r="AL37" i="1"/>
  <c r="AN37" i="1" s="1"/>
  <c r="AL38" i="1"/>
  <c r="AM38" i="1" s="1"/>
  <c r="AL39" i="1"/>
  <c r="AM39" i="1" s="1"/>
  <c r="AL40" i="1"/>
  <c r="AM40" i="1" s="1"/>
  <c r="AL41" i="1"/>
  <c r="AN41" i="1" s="1"/>
  <c r="AL42" i="1"/>
  <c r="AN42" i="1" s="1"/>
  <c r="AL43" i="1"/>
  <c r="AO43" i="1" s="1"/>
  <c r="AL44" i="1"/>
  <c r="AM44" i="1" s="1"/>
  <c r="AL45" i="1"/>
  <c r="AO45" i="1" s="1"/>
  <c r="AL46" i="1"/>
  <c r="AO46" i="1" s="1"/>
  <c r="AL48" i="1"/>
  <c r="AO48" i="1" s="1"/>
  <c r="AL12" i="1"/>
  <c r="AM12" i="1" s="1"/>
  <c r="F12" i="1" l="1"/>
  <c r="F13" i="1"/>
  <c r="F14" i="1"/>
  <c r="F15" i="1"/>
  <c r="F16" i="1"/>
  <c r="F17" i="1"/>
  <c r="F18" i="1"/>
  <c r="F19" i="1"/>
  <c r="F20" i="1"/>
  <c r="F21" i="1"/>
  <c r="F22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23" i="1"/>
  <c r="F37" i="1"/>
  <c r="F38" i="1"/>
  <c r="F39" i="1"/>
  <c r="F40" i="1"/>
  <c r="F41" i="1"/>
  <c r="F42" i="1"/>
  <c r="F43" i="1"/>
  <c r="F44" i="1"/>
  <c r="F49" i="1" l="1"/>
  <c r="AK49" i="1" s="1"/>
  <c r="AG12" i="1" l="1"/>
  <c r="AG13" i="1"/>
  <c r="AG14" i="1"/>
  <c r="AG15" i="1"/>
  <c r="AG16" i="1"/>
  <c r="AG17" i="1"/>
  <c r="AG18" i="1"/>
  <c r="AG19" i="1"/>
  <c r="AG20" i="1"/>
  <c r="AG21" i="1"/>
  <c r="AG22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I11" i="1"/>
  <c r="AI43" i="1"/>
  <c r="AI35" i="1"/>
  <c r="AI36" i="1"/>
  <c r="AI37" i="1"/>
  <c r="AI38" i="1"/>
  <c r="AI34" i="1"/>
  <c r="AI47" i="1"/>
  <c r="AI48" i="1"/>
  <c r="AI24" i="1"/>
  <c r="AI25" i="1"/>
  <c r="AI26" i="1"/>
  <c r="AI27" i="1"/>
  <c r="AI28" i="1"/>
  <c r="AI29" i="1"/>
  <c r="AI30" i="1"/>
  <c r="AI31" i="1"/>
  <c r="AI32" i="1"/>
  <c r="AI19" i="1"/>
  <c r="AI15" i="1"/>
  <c r="AI16" i="1"/>
  <c r="AI17" i="1"/>
  <c r="AI14" i="1"/>
  <c r="AH43" i="1"/>
  <c r="AH41" i="1"/>
  <c r="AH36" i="1"/>
  <c r="AH37" i="1"/>
  <c r="AH38" i="1"/>
  <c r="AH35" i="1"/>
  <c r="AH25" i="1"/>
  <c r="AH26" i="1"/>
  <c r="AH27" i="1"/>
  <c r="AH28" i="1"/>
  <c r="AH29" i="1"/>
  <c r="AH30" i="1"/>
  <c r="AH31" i="1"/>
  <c r="AH32" i="1"/>
  <c r="AH33" i="1"/>
  <c r="AH34" i="1"/>
  <c r="AH24" i="1"/>
  <c r="AH46" i="1"/>
  <c r="AH14" i="1"/>
  <c r="AH15" i="1"/>
  <c r="AH16" i="1"/>
  <c r="AH17" i="1"/>
  <c r="AH18" i="1"/>
  <c r="AH19" i="1"/>
  <c r="AH45" i="1"/>
  <c r="AH11" i="1"/>
  <c r="AG49" i="1" l="1"/>
  <c r="AI49" i="1"/>
  <c r="AH49" i="1"/>
  <c r="AK44" i="1"/>
  <c r="AK12" i="1"/>
  <c r="AK13" i="1"/>
  <c r="AK45" i="1"/>
  <c r="AK16" i="1"/>
  <c r="AK39" i="1"/>
  <c r="AK40" i="1"/>
  <c r="AK41" i="1"/>
  <c r="AK38" i="1" l="1"/>
  <c r="AK32" i="1"/>
  <c r="AK24" i="1"/>
  <c r="AK20" i="1"/>
  <c r="AK35" i="1"/>
  <c r="AK28" i="1"/>
  <c r="AK43" i="1"/>
  <c r="AK36" i="1"/>
  <c r="AK33" i="1"/>
  <c r="AK29" i="1"/>
  <c r="AK25" i="1"/>
  <c r="AK17" i="1"/>
  <c r="AK46" i="1"/>
  <c r="AK37" i="1"/>
  <c r="AK31" i="1"/>
  <c r="AK48" i="1"/>
  <c r="AK19" i="1"/>
  <c r="AK23" i="1"/>
  <c r="AK34" i="1"/>
  <c r="AK30" i="1"/>
  <c r="AK26" i="1"/>
  <c r="AK21" i="1"/>
  <c r="AK18" i="1"/>
  <c r="AK14" i="1"/>
  <c r="AK27" i="1"/>
  <c r="AK22" i="1"/>
  <c r="AK15" i="1"/>
  <c r="AK42" i="1"/>
</calcChain>
</file>

<file path=xl/sharedStrings.xml><?xml version="1.0" encoding="utf-8"?>
<sst xmlns="http://schemas.openxmlformats.org/spreadsheetml/2006/main" count="353" uniqueCount="94">
  <si>
    <t>Наименование медицинской организации</t>
  </si>
  <si>
    <t>Сумма баллов</t>
  </si>
  <si>
    <r>
      <rPr>
        <b/>
        <sz val="9"/>
        <color theme="1"/>
        <rFont val="Times New Roman"/>
        <family val="1"/>
        <charset val="204"/>
      </rPr>
      <t>Блок 1</t>
    </r>
    <r>
      <rPr>
        <sz val="9"/>
        <color theme="1"/>
        <rFont val="Times New Roman"/>
        <family val="1"/>
        <charset val="204"/>
      </rPr>
      <t>. Взрослое население</t>
    </r>
  </si>
  <si>
    <r>
      <rPr>
        <b/>
        <sz val="9"/>
        <color theme="1"/>
        <rFont val="Times New Roman"/>
        <family val="1"/>
        <charset val="204"/>
      </rPr>
      <t>Блок 2</t>
    </r>
    <r>
      <rPr>
        <sz val="9"/>
        <color theme="1"/>
        <rFont val="Times New Roman"/>
        <family val="1"/>
        <charset val="204"/>
      </rPr>
      <t>. Детское население</t>
    </r>
  </si>
  <si>
    <r>
      <t>Выполнение показателей результативности для Б</t>
    </r>
    <r>
      <rPr>
        <b/>
        <sz val="10"/>
        <color theme="1"/>
        <rFont val="Times New Roman"/>
        <family val="1"/>
        <charset val="204"/>
      </rPr>
      <t>лока 1</t>
    </r>
    <r>
      <rPr>
        <sz val="10"/>
        <color theme="1"/>
        <rFont val="Times New Roman"/>
        <family val="1"/>
        <charset val="204"/>
      </rPr>
      <t xml:space="preserve"> </t>
    </r>
  </si>
  <si>
    <r>
      <t>Выполнение показателей результативности для Б</t>
    </r>
    <r>
      <rPr>
        <b/>
        <sz val="10"/>
        <color theme="1"/>
        <rFont val="Times New Roman"/>
        <family val="1"/>
        <charset val="204"/>
      </rPr>
      <t>лока 2</t>
    </r>
    <r>
      <rPr>
        <sz val="10"/>
        <color theme="1"/>
        <rFont val="Times New Roman"/>
        <family val="1"/>
        <charset val="204"/>
      </rPr>
      <t xml:space="preserve"> </t>
    </r>
  </si>
  <si>
    <r>
      <t xml:space="preserve">Выполнение показателей результативности для </t>
    </r>
    <r>
      <rPr>
        <b/>
        <sz val="9"/>
        <color theme="1"/>
        <rFont val="Times New Roman"/>
        <family val="1"/>
        <charset val="204"/>
      </rPr>
      <t>Блока 3</t>
    </r>
    <r>
      <rPr>
        <sz val="9"/>
        <color theme="1"/>
        <rFont val="Times New Roman"/>
        <family val="1"/>
        <charset val="204"/>
      </rPr>
      <t xml:space="preserve"> </t>
    </r>
  </si>
  <si>
    <t>Распределение МО по группам в зависимости от выполнения показателей</t>
  </si>
  <si>
    <r>
      <rPr>
        <b/>
        <sz val="9"/>
        <color theme="1"/>
        <rFont val="Times New Roman"/>
        <family val="1"/>
        <charset val="204"/>
      </rPr>
      <t>Блок 3.</t>
    </r>
    <r>
      <rPr>
        <sz val="9"/>
        <color theme="1"/>
        <rFont val="Times New Roman"/>
        <family val="1"/>
        <charset val="204"/>
      </rPr>
      <t xml:space="preserve"> Акушерско-гинекологическая помощь</t>
    </r>
  </si>
  <si>
    <t>ФГБОУ ВО СибГМУ Минздрава России</t>
  </si>
  <si>
    <t>ФГБУ СибФНКЦ ФМБА России</t>
  </si>
  <si>
    <t>х</t>
  </si>
  <si>
    <t>Фактически выполненное значение показателей (выполненным считается показатель со значением 0,5 и более баллов)</t>
  </si>
  <si>
    <t>В целом по МО</t>
  </si>
  <si>
    <t>Максимальная сумма баллов для выполнения</t>
  </si>
  <si>
    <r>
      <rPr>
        <b/>
        <sz val="9"/>
        <color theme="1"/>
        <rFont val="Times New Roman"/>
        <family val="1"/>
        <charset val="204"/>
      </rPr>
      <t xml:space="preserve">Блок 2. </t>
    </r>
    <r>
      <rPr>
        <sz val="9"/>
        <color theme="1"/>
        <rFont val="Times New Roman"/>
        <family val="1"/>
        <charset val="204"/>
      </rPr>
      <t>Детское население (от 0 до 17 лет включительно)</t>
    </r>
  </si>
  <si>
    <r>
      <rPr>
        <b/>
        <sz val="9"/>
        <color theme="1"/>
        <rFont val="Times New Roman"/>
        <family val="1"/>
        <charset val="204"/>
      </rPr>
      <t>Блок 3</t>
    </r>
    <r>
      <rPr>
        <sz val="9"/>
        <color theme="1"/>
        <rFont val="Times New Roman"/>
        <family val="1"/>
        <charset val="204"/>
      </rPr>
      <t>. Акушерско-гинекологическая помощь</t>
    </r>
  </si>
  <si>
    <t>Кол-во выполненных показателей</t>
  </si>
  <si>
    <t>Кол-во показателей к выполнению</t>
  </si>
  <si>
    <t>% набранных баллов</t>
  </si>
  <si>
    <r>
      <rPr>
        <b/>
        <sz val="9"/>
        <color theme="1"/>
        <rFont val="Times New Roman"/>
        <family val="1"/>
        <charset val="204"/>
      </rPr>
      <t>Блок 1</t>
    </r>
    <r>
      <rPr>
        <sz val="9"/>
        <color theme="1"/>
        <rFont val="Times New Roman"/>
        <family val="1"/>
        <charset val="204"/>
      </rPr>
      <t>. Взрослое население (18 лет и старше)</t>
    </r>
  </si>
  <si>
    <t>№</t>
  </si>
  <si>
    <t>ОГАУЗ "Александровская РБ"</t>
  </si>
  <si>
    <t>ОГАУЗ "Больница № 2"</t>
  </si>
  <si>
    <t>ОГАУЗ "ГКБ №3 им. Б.И. Альперовича"</t>
  </si>
  <si>
    <t>ОГАУЗ "Кожевниковская РБ"</t>
  </si>
  <si>
    <t>ОГАУЗ "Колпашевская РБ"</t>
  </si>
  <si>
    <t>ОГАУЗ "Кривошеинская РБ"</t>
  </si>
  <si>
    <t>ОГАУЗ "Лоскутовская РП"</t>
  </si>
  <si>
    <t>ОГАУЗ "Межвузовская поликлиника"</t>
  </si>
  <si>
    <t>ОГАУЗ "Моряковская УБ им.В.С.Демьянова"</t>
  </si>
  <si>
    <t>ОГАУЗ "МСЧ "Строитель"</t>
  </si>
  <si>
    <t>ОГАУЗ "Поликлиника № 10"</t>
  </si>
  <si>
    <t>ОГАУЗ "Поликлиника № 4"</t>
  </si>
  <si>
    <t>ОГАУЗ "Поликлиника ТНЦ СО РАН"</t>
  </si>
  <si>
    <t>ОГАУЗ "Светленская РБ"</t>
  </si>
  <si>
    <t>ОГАУЗ "Стрежевская ГБ"</t>
  </si>
  <si>
    <t>ОГАУЗ "Томская РБ"</t>
  </si>
  <si>
    <t>ОГАУЗ "Шегарская РБ"</t>
  </si>
  <si>
    <t>ОГБУЗ "Асиновская РБ"</t>
  </si>
  <si>
    <t>ОГБУЗ "Бакчарская РБ"</t>
  </si>
  <si>
    <t>ОГБУЗ "Верхнекетская РБ"</t>
  </si>
  <si>
    <t>ОГБУЗ "Зырянская районная больница"</t>
  </si>
  <si>
    <t>ОГБУЗ "Каргасокская РБ"</t>
  </si>
  <si>
    <t>ОГБУЗ "Медико-санитарная часть № 2"</t>
  </si>
  <si>
    <t>ОГБУЗ "Молчановская районная больница"</t>
  </si>
  <si>
    <t>ОГБУЗ "Парабельская РБ"</t>
  </si>
  <si>
    <t>ОГБУЗ "Первомайская РБ"</t>
  </si>
  <si>
    <t>ОГБУЗ "Тегульдетская РБ"</t>
  </si>
  <si>
    <t>ОГБУЗ "Чаинская РБ"</t>
  </si>
  <si>
    <t>ООО "СибМедЦентр"</t>
  </si>
  <si>
    <t>ООО "ЦКБ"</t>
  </si>
  <si>
    <t>ООО "ЦСМ"</t>
  </si>
  <si>
    <t>ФКУЗ "МСЧ МВД России по Томской области"</t>
  </si>
  <si>
    <t>ОГАУЗ "Детская больница № 1"</t>
  </si>
  <si>
    <t>ОГАУЗ "Детская городская больница № 2"</t>
  </si>
  <si>
    <t>ОГАУЗ "Роддом № 4"</t>
  </si>
  <si>
    <t>ОГАУЗ "Родильный дом им. Н.А.Семашко"</t>
  </si>
  <si>
    <t>Итого по всем МО</t>
  </si>
  <si>
    <t>Доля врачебных посещений с проф целью от общего числа посещений</t>
  </si>
  <si>
    <t xml:space="preserve">Доля взрослых с БСК, выявленными впервые при ПМО от общего числа взрослых пациентов с БСК с впервые установленным диагнозом </t>
  </si>
  <si>
    <t>Доля взрослых с установленным диагнозом ЗНО, выявленным впервые при ПМО, от общего числа взрослых пациентов с впервые установленным диагнозом ЗНО</t>
  </si>
  <si>
    <t>Доля взрослых с установленным диагнозом ХОБЛ, выявленным впервые при ПМО, от общего числа взрослых пациентов с впервые в жизни установленным диагнозом ХОБЛ</t>
  </si>
  <si>
    <t>Доля взрослых с установленным диагнозом СД, выявленным впервые при ПМО, от общего числа взрослых пациентов с впервые установленным диагнозом СД</t>
  </si>
  <si>
    <t>Доля взрослых с БСК, имеющих высокий риск преждевременной смерти, состоящих под ДН, от общего числа взрослых пациентов с БСК, имеющих высокий риск преждевременной смерти</t>
  </si>
  <si>
    <t>Число взрослых с БСК, имеющих высокий риск преждевременной смерти, которым оказана МП в экстренной и неотложной форме, от общего числа  взрослых пациентов</t>
  </si>
  <si>
    <t>Доля взрослых с БСК, в отношении которых установлено ДН, от общего числа взрослых пациентов с впервые в жизни установленным диагнозом БСК</t>
  </si>
  <si>
    <t>Доля взрослых с установленным диагнозом ХОБЛ, в отношении которых установлено ДН, от общего числа взрослых пациентов с впервые в жизни установленным диагнозом ХОБЛ</t>
  </si>
  <si>
    <t>Доля взрослых с установленным диагнозом СД, в отношении которых установлено ДН, от общего числа взрослых пациентов с впервые в жизни установленным диагнозом СД</t>
  </si>
  <si>
    <t>Доля госпитализированных по экстренным показаниям в связи с обострением состояний, по поводу которых пациент находится под ДН, от общего числа пациентов, находящихся под ДН</t>
  </si>
  <si>
    <t>Доля повторно госпитализированных по причине ЗССС или их осложнений в течение года с момента предыдущей госпитализации, от общего числа госпитализированных по причине ЗССС или их осложнений</t>
  </si>
  <si>
    <t>Доля взрослых, находящихся под ДН по поводу СД, у которых впервые зарегистрированы осложнения за период (диабетическая ретинопатия, диабетическая стопа), от общего числа находящихся под ДН по поводу СД</t>
  </si>
  <si>
    <t>Охват вакцинацией детей в рамках Национального календаря прививок</t>
  </si>
  <si>
    <t xml:space="preserve">Доля детей, в отношении которых установлено ДН по поводу болезней костно-мышечной системы от общего числа с впервые в жизни установленными диагнозами болезней костно-мышечной системы </t>
  </si>
  <si>
    <t xml:space="preserve">Доля детей, в отношении которых установлено ДН по поводу болезней глаза от общего числа детей с впервые в жизни установленными диагнозами болезней глаза </t>
  </si>
  <si>
    <t>Доля детей, в отношении которых установлено ДН по поводу болезней органов пищеварения, от общего числа детей с впервые в жизни установленными диагнозами болезней органов пищеварения</t>
  </si>
  <si>
    <t>Доля детей, в отношении которых установлено ДН по поводу БСК от общего числа детей с впервые в жизни установленными диагнозами БСК</t>
  </si>
  <si>
    <t>Доля детей, в отношении которых установлено ДН по поводу болезней эндокринной системы, от общего числа детей с впервые в жизни установленными диагнозами болезней эндокринной системы</t>
  </si>
  <si>
    <t xml:space="preserve">Доля женщин, отказавшихся от искусственного прерывания беременности, от числа женщин, прошедших доабортное консультирование </t>
  </si>
  <si>
    <t xml:space="preserve">Доля беременных женщин, вакцинированных от COVID-19, от числа женщин, состоящих на учете по беременности и родам </t>
  </si>
  <si>
    <t xml:space="preserve">Доля женщин с установленным диагнозом ЗНО шейки матки, выявленным впервые при ДД, от общего числа женщин с установленным диагнозом ЗНО шейки матки </t>
  </si>
  <si>
    <t xml:space="preserve">Доля женщин с установленным диагнозом ЗНО молочной железы, выявленным впервые при ДД, от общего числа женщин с установленным диагнозом ЗНО молочной железы </t>
  </si>
  <si>
    <t xml:space="preserve">Доля беременных женщин, прошедших скрининг в части оценки антенатального развития плода, от общего числа женщин, состоявших на учете  по поводу беременности и родов </t>
  </si>
  <si>
    <r>
      <rPr>
        <b/>
        <sz val="9"/>
        <rFont val="Times New Roman"/>
        <family val="1"/>
        <charset val="204"/>
      </rPr>
      <t>1 группа</t>
    </r>
    <r>
      <rPr>
        <sz val="9"/>
        <rFont val="Times New Roman"/>
        <family val="1"/>
        <charset val="204"/>
      </rPr>
      <t xml:space="preserve"> (&lt; 40% показателей)</t>
    </r>
  </si>
  <si>
    <r>
      <rPr>
        <b/>
        <sz val="9"/>
        <rFont val="Times New Roman"/>
        <family val="1"/>
        <charset val="204"/>
      </rPr>
      <t>2 группа</t>
    </r>
    <r>
      <rPr>
        <sz val="9"/>
        <rFont val="Times New Roman"/>
        <family val="1"/>
        <charset val="204"/>
      </rPr>
      <t xml:space="preserve"> (от 40 до 60% показателей)</t>
    </r>
  </si>
  <si>
    <r>
      <rPr>
        <b/>
        <sz val="9"/>
        <rFont val="Times New Roman"/>
        <family val="1"/>
        <charset val="204"/>
      </rPr>
      <t>3 группа</t>
    </r>
    <r>
      <rPr>
        <sz val="9"/>
        <rFont val="Times New Roman"/>
        <family val="1"/>
        <charset val="204"/>
      </rPr>
      <t xml:space="preserve"> (≥ 60% показателей)</t>
    </r>
  </si>
  <si>
    <t>Выполнение плана вакцинации взрослых граждан по эпид. показаниям (коронавирусная инфекция COVID-19)*</t>
  </si>
  <si>
    <t>* Показатель исключен из числа применяемых показателей за период</t>
  </si>
  <si>
    <t>ПОКАЗАТЕЛИ РЕЗУЛЬТАТИВНОСТИ ДЕЯТЕЛЬНОСТИ МЕДИЦИНСКИХ ОРГАНИЗАЦИЙ за II квартал 2025 года</t>
  </si>
  <si>
    <t xml:space="preserve">          к  Решению № 8</t>
  </si>
  <si>
    <t xml:space="preserve">Комиссии по разработке территориальной программы </t>
  </si>
  <si>
    <t>ОМС в Томской области</t>
  </si>
  <si>
    <t>от 03.07.2025</t>
  </si>
  <si>
    <t>Приложение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</si>
</sst>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9C65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3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7" fillId="2" borderId="0" applyNumberFormat="0" applyBorder="0" applyAlignment="0" applyProtection="0"/>
    <xf numFmtId="9" fontId="8" fillId="0" borderId="0" applyFont="0" applyFill="0" applyBorder="0" applyAlignment="0" applyProtection="0"/>
    <xf numFmtId="0" fontId="14" fillId="0" borderId="0"/>
    <xf numFmtId="0" fontId="23" fillId="0" borderId="0"/>
    <xf numFmtId="0" fontId="28" fillId="0" borderId="0">
      <alignment vertical="top"/>
    </xf>
  </cellStyleXfs>
  <cellXfs count="91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10" fillId="0" borderId="0" xfId="0" applyFont="1"/>
    <xf numFmtId="0" fontId="0" fillId="0" borderId="0" xfId="0" applyAlignme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0" fillId="4" borderId="0" xfId="0" applyFill="1"/>
    <xf numFmtId="0" fontId="2" fillId="4" borderId="0" xfId="0" applyFont="1" applyFill="1" applyAlignment="1">
      <alignment horizontal="center" vertical="center"/>
    </xf>
    <xf numFmtId="164" fontId="0" fillId="4" borderId="0" xfId="0" applyNumberFormat="1" applyFill="1"/>
    <xf numFmtId="0" fontId="1" fillId="4" borderId="0" xfId="0" applyFont="1" applyFill="1"/>
    <xf numFmtId="0" fontId="9" fillId="4" borderId="0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0" fillId="4" borderId="0" xfId="0" applyFont="1" applyFill="1"/>
    <xf numFmtId="164" fontId="0" fillId="0" borderId="0" xfId="0" applyNumberFormat="1" applyFill="1"/>
    <xf numFmtId="0" fontId="10" fillId="0" borderId="0" xfId="0" applyFont="1" applyFill="1"/>
    <xf numFmtId="0" fontId="15" fillId="0" borderId="1" xfId="0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6" fillId="0" borderId="1" xfId="1" applyFont="1" applyFill="1" applyBorder="1" applyAlignment="1">
      <alignment horizontal="left"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6" fillId="0" borderId="1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5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164" fontId="19" fillId="4" borderId="1" xfId="0" applyNumberFormat="1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9" fontId="20" fillId="0" borderId="1" xfId="2" applyFont="1" applyBorder="1" applyAlignment="1">
      <alignment horizontal="center" vertical="center"/>
    </xf>
    <xf numFmtId="9" fontId="18" fillId="4" borderId="1" xfId="2" applyFont="1" applyFill="1" applyBorder="1" applyAlignment="1">
      <alignment horizontal="center" vertical="center"/>
    </xf>
    <xf numFmtId="9" fontId="20" fillId="4" borderId="1" xfId="2" applyFont="1" applyFill="1" applyBorder="1" applyAlignment="1">
      <alignment horizontal="center" vertical="center"/>
    </xf>
    <xf numFmtId="164" fontId="19" fillId="0" borderId="1" xfId="0" applyNumberFormat="1" applyFont="1" applyFill="1" applyBorder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/>
    </xf>
    <xf numFmtId="9" fontId="21" fillId="0" borderId="1" xfId="2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/>
    </xf>
    <xf numFmtId="0" fontId="18" fillId="0" borderId="1" xfId="3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2" fillId="4" borderId="0" xfId="0" applyFont="1" applyFill="1"/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26" fillId="0" borderId="0" xfId="0" applyFont="1" applyFill="1"/>
    <xf numFmtId="0" fontId="15" fillId="0" borderId="0" xfId="0" applyFont="1" applyFill="1"/>
    <xf numFmtId="0" fontId="15" fillId="0" borderId="0" xfId="0" applyFont="1" applyFill="1" applyAlignment="1">
      <alignment horizontal="center"/>
    </xf>
    <xf numFmtId="0" fontId="16" fillId="0" borderId="0" xfId="0" applyFont="1" applyFill="1"/>
    <xf numFmtId="0" fontId="16" fillId="0" borderId="0" xfId="0" applyFont="1" applyFill="1" applyAlignment="1">
      <alignment vertical="center" wrapText="1"/>
    </xf>
    <xf numFmtId="0" fontId="27" fillId="0" borderId="0" xfId="0" applyFont="1" applyFill="1" applyAlignment="1">
      <alignment vertical="center"/>
    </xf>
    <xf numFmtId="0" fontId="29" fillId="0" borderId="0" xfId="5" applyFont="1" applyFill="1" applyAlignment="1">
      <alignment horizontal="right" vertical="center"/>
    </xf>
    <xf numFmtId="0" fontId="5" fillId="0" borderId="0" xfId="5" applyFont="1" applyFill="1" applyAlignment="1">
      <alignment horizontal="right" vertical="center"/>
    </xf>
    <xf numFmtId="14" fontId="5" fillId="0" borderId="0" xfId="5" applyNumberFormat="1" applyFont="1" applyFill="1" applyAlignment="1">
      <alignment horizontal="right" vertical="center"/>
    </xf>
    <xf numFmtId="0" fontId="13" fillId="4" borderId="8" xfId="0" applyFont="1" applyFill="1" applyBorder="1" applyAlignment="1">
      <alignment horizontal="center" vertical="center"/>
    </xf>
  </cellXfs>
  <cellStyles count="6">
    <cellStyle name="Нейтральный" xfId="1" builtinId="28"/>
    <cellStyle name="Обычный" xfId="0" builtinId="0"/>
    <cellStyle name="Обычный 2" xfId="3"/>
    <cellStyle name="Обычный 2 2" xfId="4"/>
    <cellStyle name="Обычный_Приложение 4 к Решению СМП" xfId="5"/>
    <cellStyle name="Процентный" xfId="2" builtinId="5"/>
  </cellStyles>
  <dxfs count="0"/>
  <tableStyles count="0" defaultTableStyle="TableStyleMedium2" defaultPivotStyle="PivotStyleLight16"/>
  <colors>
    <mruColors>
      <color rgb="FFFF6600"/>
      <color rgb="FFFF0000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AO51"/>
  <sheetViews>
    <sheetView tabSelected="1" zoomScale="77" zoomScaleNormal="77" workbookViewId="0">
      <pane xSplit="2" topLeftCell="C1" activePane="topRight" state="frozen"/>
      <selection activeCell="A7" sqref="A7"/>
      <selection pane="topRight" activeCell="V9" sqref="V9"/>
    </sheetView>
  </sheetViews>
  <sheetFormatPr defaultRowHeight="15" x14ac:dyDescent="0.25"/>
  <cols>
    <col min="1" max="1" width="3.7109375" style="7" customWidth="1"/>
    <col min="2" max="2" width="42" style="5" customWidth="1"/>
    <col min="3" max="4" width="7.85546875" customWidth="1"/>
    <col min="5" max="5" width="6.85546875" customWidth="1"/>
    <col min="6" max="6" width="6.42578125" style="2" customWidth="1"/>
    <col min="7" max="7" width="7.28515625" style="2" customWidth="1"/>
    <col min="8" max="8" width="9" style="8" customWidth="1"/>
    <col min="9" max="9" width="10.7109375" customWidth="1"/>
    <col min="10" max="12" width="12.85546875" customWidth="1"/>
    <col min="13" max="13" width="11.140625" style="23" customWidth="1"/>
    <col min="14" max="15" width="13.5703125" customWidth="1"/>
    <col min="16" max="16" width="11.7109375" customWidth="1"/>
    <col min="17" max="21" width="13.85546875" customWidth="1"/>
    <col min="22" max="22" width="10" customWidth="1"/>
    <col min="23" max="23" width="13" customWidth="1"/>
    <col min="24" max="24" width="11.85546875" customWidth="1"/>
    <col min="25" max="25" width="13.7109375" customWidth="1"/>
    <col min="26" max="26" width="10" customWidth="1"/>
    <col min="27" max="27" width="14.5703125" customWidth="1"/>
    <col min="28" max="29" width="10" style="4" customWidth="1"/>
    <col min="30" max="30" width="12" customWidth="1"/>
    <col min="31" max="31" width="11.85546875" customWidth="1"/>
    <col min="32" max="32" width="12.42578125" style="16" customWidth="1"/>
    <col min="33" max="33" width="8.5703125" customWidth="1"/>
    <col min="34" max="34" width="8.140625" customWidth="1"/>
    <col min="35" max="35" width="7.5703125" customWidth="1"/>
    <col min="36" max="36" width="7" style="2" customWidth="1"/>
    <col min="37" max="38" width="7.5703125" style="2" customWidth="1"/>
    <col min="39" max="39" width="7.7109375" style="8" customWidth="1"/>
    <col min="40" max="40" width="8.140625" style="8" customWidth="1"/>
    <col min="41" max="41" width="8.28515625" style="8" customWidth="1"/>
    <col min="42" max="42" width="23" customWidth="1"/>
  </cols>
  <sheetData>
    <row r="1" spans="1:41" s="22" customFormat="1" ht="15.75" x14ac:dyDescent="0.25">
      <c r="A1" s="81">
        <v>0</v>
      </c>
      <c r="C1" s="82"/>
      <c r="D1" s="82"/>
      <c r="E1" s="83"/>
      <c r="F1" s="82"/>
      <c r="G1" s="82"/>
      <c r="H1" s="84"/>
      <c r="I1" s="84"/>
      <c r="J1" s="85"/>
      <c r="K1" s="85"/>
      <c r="L1" s="86"/>
      <c r="AO1" s="87" t="s">
        <v>93</v>
      </c>
    </row>
    <row r="2" spans="1:41" s="22" customFormat="1" ht="15.75" x14ac:dyDescent="0.25">
      <c r="A2" s="81">
        <f>A1</f>
        <v>0</v>
      </c>
      <c r="C2" s="82"/>
      <c r="D2" s="82"/>
      <c r="E2" s="83"/>
      <c r="F2" s="82"/>
      <c r="G2" s="82"/>
      <c r="H2" s="84"/>
      <c r="I2" s="84"/>
      <c r="J2" s="85"/>
      <c r="K2" s="85"/>
      <c r="L2" s="86"/>
      <c r="AO2" s="88" t="s">
        <v>89</v>
      </c>
    </row>
    <row r="3" spans="1:41" s="22" customFormat="1" ht="15.75" x14ac:dyDescent="0.25">
      <c r="A3" s="81">
        <f t="shared" ref="A3:A5" si="0">A2</f>
        <v>0</v>
      </c>
      <c r="C3" s="82"/>
      <c r="D3" s="82"/>
      <c r="E3" s="83"/>
      <c r="F3" s="82"/>
      <c r="G3" s="82"/>
      <c r="H3" s="84"/>
      <c r="I3" s="84"/>
      <c r="J3" s="85"/>
      <c r="K3" s="85"/>
      <c r="L3" s="86"/>
      <c r="AO3" s="88" t="s">
        <v>90</v>
      </c>
    </row>
    <row r="4" spans="1:41" s="22" customFormat="1" ht="15.75" x14ac:dyDescent="0.25">
      <c r="A4" s="81">
        <f t="shared" si="0"/>
        <v>0</v>
      </c>
      <c r="C4" s="82"/>
      <c r="D4" s="82"/>
      <c r="E4" s="83"/>
      <c r="F4" s="82"/>
      <c r="G4" s="82"/>
      <c r="H4" s="84"/>
      <c r="I4" s="84"/>
      <c r="J4" s="85"/>
      <c r="K4" s="85"/>
      <c r="L4" s="86"/>
      <c r="AO4" s="88" t="s">
        <v>91</v>
      </c>
    </row>
    <row r="5" spans="1:41" s="22" customFormat="1" x14ac:dyDescent="0.25">
      <c r="A5" s="81">
        <f t="shared" si="0"/>
        <v>0</v>
      </c>
      <c r="E5" s="23"/>
      <c r="L5" s="86"/>
      <c r="AO5" s="89" t="s">
        <v>92</v>
      </c>
    </row>
    <row r="6" spans="1:41" s="8" customFormat="1" ht="19.5" customHeight="1" x14ac:dyDescent="0.25">
      <c r="A6" s="90" t="s">
        <v>88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</row>
    <row r="7" spans="1:41" ht="43.5" customHeight="1" x14ac:dyDescent="0.25">
      <c r="A7" s="65" t="s">
        <v>21</v>
      </c>
      <c r="B7" s="66" t="s">
        <v>0</v>
      </c>
      <c r="C7" s="66" t="s">
        <v>14</v>
      </c>
      <c r="D7" s="66"/>
      <c r="E7" s="66"/>
      <c r="F7" s="66"/>
      <c r="G7" s="70" t="s">
        <v>18</v>
      </c>
      <c r="H7" s="57" t="s">
        <v>12</v>
      </c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9"/>
      <c r="AG7" s="77" t="s">
        <v>1</v>
      </c>
      <c r="AH7" s="78"/>
      <c r="AI7" s="78"/>
      <c r="AJ7" s="79"/>
      <c r="AK7" s="70" t="s">
        <v>19</v>
      </c>
      <c r="AL7" s="70" t="s">
        <v>17</v>
      </c>
      <c r="AM7" s="66" t="s">
        <v>7</v>
      </c>
      <c r="AN7" s="66"/>
      <c r="AO7" s="66"/>
    </row>
    <row r="8" spans="1:41" ht="16.5" customHeight="1" x14ac:dyDescent="0.25">
      <c r="A8" s="65"/>
      <c r="B8" s="66"/>
      <c r="C8" s="66" t="s">
        <v>20</v>
      </c>
      <c r="D8" s="66" t="s">
        <v>15</v>
      </c>
      <c r="E8" s="66" t="s">
        <v>16</v>
      </c>
      <c r="F8" s="73" t="s">
        <v>13</v>
      </c>
      <c r="G8" s="71"/>
      <c r="H8" s="67" t="s">
        <v>4</v>
      </c>
      <c r="I8" s="68"/>
      <c r="J8" s="68"/>
      <c r="K8" s="68"/>
      <c r="L8" s="68"/>
      <c r="M8" s="69"/>
      <c r="N8" s="68"/>
      <c r="O8" s="68"/>
      <c r="P8" s="68"/>
      <c r="Q8" s="68"/>
      <c r="R8" s="68"/>
      <c r="S8" s="68"/>
      <c r="T8" s="68"/>
      <c r="U8" s="68"/>
      <c r="V8" s="74" t="s">
        <v>5</v>
      </c>
      <c r="W8" s="75"/>
      <c r="X8" s="75"/>
      <c r="Y8" s="75"/>
      <c r="Z8" s="75"/>
      <c r="AA8" s="76"/>
      <c r="AB8" s="77" t="s">
        <v>6</v>
      </c>
      <c r="AC8" s="78"/>
      <c r="AD8" s="78"/>
      <c r="AE8" s="78"/>
      <c r="AF8" s="79"/>
      <c r="AG8" s="66" t="s">
        <v>2</v>
      </c>
      <c r="AH8" s="66" t="s">
        <v>3</v>
      </c>
      <c r="AI8" s="66" t="s">
        <v>8</v>
      </c>
      <c r="AJ8" s="73" t="s">
        <v>13</v>
      </c>
      <c r="AK8" s="71"/>
      <c r="AL8" s="71"/>
      <c r="AM8" s="80" t="s">
        <v>83</v>
      </c>
      <c r="AN8" s="80" t="s">
        <v>84</v>
      </c>
      <c r="AO8" s="80" t="s">
        <v>85</v>
      </c>
    </row>
    <row r="9" spans="1:41" ht="192" customHeight="1" x14ac:dyDescent="0.25">
      <c r="A9" s="65"/>
      <c r="B9" s="66"/>
      <c r="C9" s="66"/>
      <c r="D9" s="66"/>
      <c r="E9" s="66"/>
      <c r="F9" s="73"/>
      <c r="G9" s="72"/>
      <c r="H9" s="27" t="s">
        <v>59</v>
      </c>
      <c r="I9" s="27" t="s">
        <v>60</v>
      </c>
      <c r="J9" s="60" t="s">
        <v>61</v>
      </c>
      <c r="K9" s="27" t="s">
        <v>62</v>
      </c>
      <c r="L9" s="27" t="s">
        <v>63</v>
      </c>
      <c r="M9" s="28" t="s">
        <v>86</v>
      </c>
      <c r="N9" s="27" t="s">
        <v>64</v>
      </c>
      <c r="O9" s="27" t="s">
        <v>65</v>
      </c>
      <c r="P9" s="27" t="s">
        <v>66</v>
      </c>
      <c r="Q9" s="27" t="s">
        <v>67</v>
      </c>
      <c r="R9" s="27" t="s">
        <v>68</v>
      </c>
      <c r="S9" s="27" t="s">
        <v>69</v>
      </c>
      <c r="T9" s="27" t="s">
        <v>70</v>
      </c>
      <c r="U9" s="27" t="s">
        <v>71</v>
      </c>
      <c r="V9" s="28" t="s">
        <v>72</v>
      </c>
      <c r="W9" s="27" t="s">
        <v>73</v>
      </c>
      <c r="X9" s="27" t="s">
        <v>74</v>
      </c>
      <c r="Y9" s="27" t="s">
        <v>75</v>
      </c>
      <c r="Z9" s="27" t="s">
        <v>76</v>
      </c>
      <c r="AA9" s="27" t="s">
        <v>77</v>
      </c>
      <c r="AB9" s="28" t="s">
        <v>78</v>
      </c>
      <c r="AC9" s="28" t="s">
        <v>79</v>
      </c>
      <c r="AD9" s="28" t="s">
        <v>80</v>
      </c>
      <c r="AE9" s="28" t="s">
        <v>81</v>
      </c>
      <c r="AF9" s="28" t="s">
        <v>82</v>
      </c>
      <c r="AG9" s="66"/>
      <c r="AH9" s="66"/>
      <c r="AI9" s="66"/>
      <c r="AJ9" s="73"/>
      <c r="AK9" s="72"/>
      <c r="AL9" s="72"/>
      <c r="AM9" s="80"/>
      <c r="AN9" s="80"/>
      <c r="AO9" s="80"/>
    </row>
    <row r="10" spans="1:41" ht="16.5" customHeight="1" x14ac:dyDescent="0.25">
      <c r="A10" s="49"/>
      <c r="B10" s="50"/>
      <c r="C10" s="50"/>
      <c r="D10" s="50"/>
      <c r="E10" s="50"/>
      <c r="F10" s="52"/>
      <c r="G10" s="51"/>
      <c r="H10" s="50">
        <v>1</v>
      </c>
      <c r="I10" s="50">
        <v>2</v>
      </c>
      <c r="J10" s="50">
        <v>3</v>
      </c>
      <c r="K10" s="50">
        <v>4</v>
      </c>
      <c r="L10" s="50">
        <v>5</v>
      </c>
      <c r="M10" s="50">
        <v>6</v>
      </c>
      <c r="N10" s="50">
        <v>7</v>
      </c>
      <c r="O10" s="50">
        <v>8</v>
      </c>
      <c r="P10" s="50">
        <v>9</v>
      </c>
      <c r="Q10" s="50">
        <v>10</v>
      </c>
      <c r="R10" s="50">
        <v>11</v>
      </c>
      <c r="S10" s="50">
        <v>12</v>
      </c>
      <c r="T10" s="50">
        <v>13</v>
      </c>
      <c r="U10" s="50">
        <v>14</v>
      </c>
      <c r="V10" s="50">
        <v>15</v>
      </c>
      <c r="W10" s="50">
        <v>16</v>
      </c>
      <c r="X10" s="50">
        <v>17</v>
      </c>
      <c r="Y10" s="50">
        <v>18</v>
      </c>
      <c r="Z10" s="50">
        <v>19</v>
      </c>
      <c r="AA10" s="50">
        <v>20</v>
      </c>
      <c r="AB10" s="50">
        <v>21</v>
      </c>
      <c r="AC10" s="50">
        <v>22</v>
      </c>
      <c r="AD10" s="50">
        <v>23</v>
      </c>
      <c r="AE10" s="50">
        <v>24</v>
      </c>
      <c r="AF10" s="50">
        <v>25</v>
      </c>
      <c r="AG10" s="50"/>
      <c r="AH10" s="50"/>
      <c r="AI10" s="50"/>
      <c r="AJ10" s="52"/>
      <c r="AK10" s="51"/>
      <c r="AL10" s="51"/>
      <c r="AM10" s="62"/>
      <c r="AN10" s="62"/>
      <c r="AO10" s="62"/>
    </row>
    <row r="11" spans="1:41" s="1" customFormat="1" ht="22.5" customHeight="1" x14ac:dyDescent="0.25">
      <c r="A11" s="3">
        <v>1</v>
      </c>
      <c r="B11" s="17" t="s">
        <v>22</v>
      </c>
      <c r="C11" s="29">
        <v>19</v>
      </c>
      <c r="D11" s="29">
        <v>7</v>
      </c>
      <c r="E11" s="29">
        <v>5</v>
      </c>
      <c r="F11" s="30">
        <f>SUM(C11:E11)</f>
        <v>31</v>
      </c>
      <c r="G11" s="30">
        <v>23</v>
      </c>
      <c r="H11" s="31"/>
      <c r="I11" s="32">
        <v>2</v>
      </c>
      <c r="J11" s="36"/>
      <c r="K11" s="31"/>
      <c r="L11" s="31">
        <v>1</v>
      </c>
      <c r="M11" s="61" t="s">
        <v>11</v>
      </c>
      <c r="N11" s="32">
        <v>2</v>
      </c>
      <c r="O11" s="36">
        <v>1</v>
      </c>
      <c r="P11" s="31"/>
      <c r="Q11" s="31"/>
      <c r="R11" s="31"/>
      <c r="S11" s="31"/>
      <c r="T11" s="36">
        <v>2</v>
      </c>
      <c r="U11" s="36">
        <v>1</v>
      </c>
      <c r="V11" s="32"/>
      <c r="W11" s="31"/>
      <c r="X11" s="31"/>
      <c r="Y11" s="31">
        <v>1</v>
      </c>
      <c r="Z11" s="31"/>
      <c r="AA11" s="29"/>
      <c r="AB11" s="35"/>
      <c r="AC11" s="42" t="s">
        <v>11</v>
      </c>
      <c r="AD11" s="35"/>
      <c r="AE11" s="35"/>
      <c r="AF11" s="38">
        <v>2</v>
      </c>
      <c r="AG11" s="29">
        <f t="shared" ref="AG11:AG44" si="1">SUM(H11:U11)</f>
        <v>9</v>
      </c>
      <c r="AH11" s="29">
        <f>SUM(V11:AA11)</f>
        <v>1</v>
      </c>
      <c r="AI11" s="29">
        <f>SUM(AB11:AF11)</f>
        <v>2</v>
      </c>
      <c r="AJ11" s="30">
        <f t="shared" ref="AJ11:AJ48" si="2">SUM(H11:AF11)</f>
        <v>12</v>
      </c>
      <c r="AK11" s="43">
        <f t="shared" ref="AK11:AK49" si="3">AJ11/F11</f>
        <v>0.38709677419354838</v>
      </c>
      <c r="AL11" s="30">
        <f t="shared" ref="AL11:AL48" si="4">COUNT(H11:AF11)</f>
        <v>8</v>
      </c>
      <c r="AM11" s="44">
        <f>AL11/G11</f>
        <v>0.34782608695652173</v>
      </c>
      <c r="AN11" s="44"/>
      <c r="AO11" s="44"/>
    </row>
    <row r="12" spans="1:41" s="1" customFormat="1" ht="22.5" customHeight="1" x14ac:dyDescent="0.25">
      <c r="A12" s="3">
        <v>2</v>
      </c>
      <c r="B12" s="17" t="s">
        <v>23</v>
      </c>
      <c r="C12" s="29">
        <v>19</v>
      </c>
      <c r="D12" s="29">
        <v>0</v>
      </c>
      <c r="E12" s="29">
        <v>2</v>
      </c>
      <c r="F12" s="30">
        <f t="shared" ref="F12:F48" si="5">SUM(C12:E12)</f>
        <v>21</v>
      </c>
      <c r="G12" s="30">
        <v>15</v>
      </c>
      <c r="H12" s="31"/>
      <c r="I12" s="32"/>
      <c r="J12" s="36"/>
      <c r="K12" s="31"/>
      <c r="L12" s="31"/>
      <c r="M12" s="61" t="s">
        <v>11</v>
      </c>
      <c r="N12" s="31">
        <v>1</v>
      </c>
      <c r="O12" s="36">
        <v>0.5</v>
      </c>
      <c r="P12" s="31">
        <v>0.5</v>
      </c>
      <c r="Q12" s="31"/>
      <c r="R12" s="31"/>
      <c r="S12" s="31"/>
      <c r="T12" s="36">
        <v>1</v>
      </c>
      <c r="U12" s="36"/>
      <c r="V12" s="33" t="s">
        <v>11</v>
      </c>
      <c r="W12" s="34" t="s">
        <v>11</v>
      </c>
      <c r="X12" s="34" t="s">
        <v>11</v>
      </c>
      <c r="Y12" s="34" t="s">
        <v>11</v>
      </c>
      <c r="Z12" s="34" t="s">
        <v>11</v>
      </c>
      <c r="AA12" s="34" t="s">
        <v>11</v>
      </c>
      <c r="AB12" s="33" t="s">
        <v>11</v>
      </c>
      <c r="AC12" s="42" t="s">
        <v>11</v>
      </c>
      <c r="AD12" s="32"/>
      <c r="AE12" s="32"/>
      <c r="AF12" s="33" t="s">
        <v>11</v>
      </c>
      <c r="AG12" s="29">
        <f t="shared" si="1"/>
        <v>3</v>
      </c>
      <c r="AH12" s="29" t="s">
        <v>11</v>
      </c>
      <c r="AI12" s="29">
        <f>AD12+AE12</f>
        <v>0</v>
      </c>
      <c r="AJ12" s="30">
        <f t="shared" si="2"/>
        <v>3</v>
      </c>
      <c r="AK12" s="43">
        <f t="shared" si="3"/>
        <v>0.14285714285714285</v>
      </c>
      <c r="AL12" s="30">
        <f t="shared" si="4"/>
        <v>4</v>
      </c>
      <c r="AM12" s="45">
        <f>AL12/G12</f>
        <v>0.26666666666666666</v>
      </c>
      <c r="AN12" s="63"/>
      <c r="AO12" s="44"/>
    </row>
    <row r="13" spans="1:41" s="1" customFormat="1" ht="22.5" customHeight="1" x14ac:dyDescent="0.25">
      <c r="A13" s="3">
        <v>3</v>
      </c>
      <c r="B13" s="18" t="s">
        <v>24</v>
      </c>
      <c r="C13" s="29">
        <v>19</v>
      </c>
      <c r="D13" s="29">
        <v>0</v>
      </c>
      <c r="E13" s="29">
        <v>2</v>
      </c>
      <c r="F13" s="30">
        <f t="shared" si="5"/>
        <v>21</v>
      </c>
      <c r="G13" s="30">
        <v>15</v>
      </c>
      <c r="H13" s="32">
        <v>1</v>
      </c>
      <c r="I13" s="32">
        <v>1</v>
      </c>
      <c r="J13" s="36">
        <v>1</v>
      </c>
      <c r="K13" s="31">
        <v>1</v>
      </c>
      <c r="L13" s="31"/>
      <c r="M13" s="61" t="s">
        <v>11</v>
      </c>
      <c r="N13" s="31">
        <v>1</v>
      </c>
      <c r="O13" s="36">
        <v>0.5</v>
      </c>
      <c r="P13" s="31"/>
      <c r="Q13" s="31"/>
      <c r="R13" s="31">
        <v>1</v>
      </c>
      <c r="S13" s="31">
        <v>1</v>
      </c>
      <c r="T13" s="36">
        <v>1</v>
      </c>
      <c r="U13" s="36">
        <v>1</v>
      </c>
      <c r="V13" s="33" t="s">
        <v>11</v>
      </c>
      <c r="W13" s="34" t="s">
        <v>11</v>
      </c>
      <c r="X13" s="34" t="s">
        <v>11</v>
      </c>
      <c r="Y13" s="34" t="s">
        <v>11</v>
      </c>
      <c r="Z13" s="34" t="s">
        <v>11</v>
      </c>
      <c r="AA13" s="34" t="s">
        <v>11</v>
      </c>
      <c r="AB13" s="33" t="s">
        <v>11</v>
      </c>
      <c r="AC13" s="42" t="s">
        <v>11</v>
      </c>
      <c r="AD13" s="32"/>
      <c r="AE13" s="32"/>
      <c r="AF13" s="33" t="s">
        <v>11</v>
      </c>
      <c r="AG13" s="29">
        <f t="shared" si="1"/>
        <v>9.5</v>
      </c>
      <c r="AH13" s="29" t="s">
        <v>11</v>
      </c>
      <c r="AI13" s="29">
        <f>AD13+AE13</f>
        <v>0</v>
      </c>
      <c r="AJ13" s="30">
        <f t="shared" si="2"/>
        <v>9.5</v>
      </c>
      <c r="AK13" s="43">
        <f t="shared" si="3"/>
        <v>0.45238095238095238</v>
      </c>
      <c r="AL13" s="30">
        <f t="shared" si="4"/>
        <v>10</v>
      </c>
      <c r="AM13" s="44"/>
      <c r="AN13" s="63"/>
      <c r="AO13" s="44">
        <f>AL13/G13</f>
        <v>0.66666666666666663</v>
      </c>
    </row>
    <row r="14" spans="1:41" s="1" customFormat="1" ht="22.5" customHeight="1" x14ac:dyDescent="0.25">
      <c r="A14" s="3">
        <v>4</v>
      </c>
      <c r="B14" s="17" t="s">
        <v>25</v>
      </c>
      <c r="C14" s="29">
        <v>19</v>
      </c>
      <c r="D14" s="29">
        <v>7</v>
      </c>
      <c r="E14" s="29">
        <v>5</v>
      </c>
      <c r="F14" s="30">
        <f t="shared" si="5"/>
        <v>31</v>
      </c>
      <c r="G14" s="30">
        <v>23</v>
      </c>
      <c r="H14" s="31">
        <v>0.5</v>
      </c>
      <c r="I14" s="32">
        <v>1</v>
      </c>
      <c r="J14" s="36"/>
      <c r="K14" s="31"/>
      <c r="L14" s="31"/>
      <c r="M14" s="61" t="s">
        <v>11</v>
      </c>
      <c r="N14" s="32">
        <v>2</v>
      </c>
      <c r="O14" s="36">
        <v>1</v>
      </c>
      <c r="P14" s="31">
        <v>0.5</v>
      </c>
      <c r="Q14" s="31">
        <v>1</v>
      </c>
      <c r="R14" s="31">
        <v>1</v>
      </c>
      <c r="S14" s="31"/>
      <c r="T14" s="36"/>
      <c r="U14" s="36"/>
      <c r="V14" s="35"/>
      <c r="W14" s="29"/>
      <c r="X14" s="36"/>
      <c r="Y14" s="29"/>
      <c r="Z14" s="29"/>
      <c r="AA14" s="29"/>
      <c r="AB14" s="29">
        <v>1</v>
      </c>
      <c r="AC14" s="42" t="s">
        <v>11</v>
      </c>
      <c r="AD14" s="35"/>
      <c r="AE14" s="35"/>
      <c r="AF14" s="38">
        <v>2</v>
      </c>
      <c r="AG14" s="29">
        <f t="shared" si="1"/>
        <v>7</v>
      </c>
      <c r="AH14" s="29">
        <f t="shared" ref="AH14:AH19" si="6">SUM(V14:AA14)</f>
        <v>0</v>
      </c>
      <c r="AI14" s="29">
        <f>SUM(AB14:AF14)</f>
        <v>3</v>
      </c>
      <c r="AJ14" s="30">
        <f t="shared" si="2"/>
        <v>10</v>
      </c>
      <c r="AK14" s="43">
        <f t="shared" si="3"/>
        <v>0.32258064516129031</v>
      </c>
      <c r="AL14" s="30">
        <f t="shared" si="4"/>
        <v>9</v>
      </c>
      <c r="AM14" s="44">
        <f>AL14/G14</f>
        <v>0.39130434782608697</v>
      </c>
      <c r="AN14" s="64"/>
      <c r="AO14" s="44"/>
    </row>
    <row r="15" spans="1:41" s="1" customFormat="1" ht="22.5" customHeight="1" x14ac:dyDescent="0.25">
      <c r="A15" s="3">
        <v>5</v>
      </c>
      <c r="B15" s="18" t="s">
        <v>26</v>
      </c>
      <c r="C15" s="29">
        <v>19</v>
      </c>
      <c r="D15" s="29">
        <v>7</v>
      </c>
      <c r="E15" s="29">
        <v>5</v>
      </c>
      <c r="F15" s="30">
        <f t="shared" si="5"/>
        <v>31</v>
      </c>
      <c r="G15" s="30">
        <v>23</v>
      </c>
      <c r="H15" s="32">
        <v>0.5</v>
      </c>
      <c r="I15" s="32">
        <v>1</v>
      </c>
      <c r="J15" s="36">
        <v>1</v>
      </c>
      <c r="K15" s="31"/>
      <c r="L15" s="31"/>
      <c r="M15" s="61" t="s">
        <v>11</v>
      </c>
      <c r="N15" s="31">
        <v>1</v>
      </c>
      <c r="O15" s="36">
        <v>1</v>
      </c>
      <c r="P15" s="31"/>
      <c r="Q15" s="31"/>
      <c r="R15" s="31">
        <v>1</v>
      </c>
      <c r="S15" s="31">
        <v>1</v>
      </c>
      <c r="T15" s="36"/>
      <c r="U15" s="36">
        <v>1</v>
      </c>
      <c r="V15" s="29">
        <v>0.5</v>
      </c>
      <c r="W15" s="29"/>
      <c r="X15" s="36"/>
      <c r="Y15" s="29">
        <v>0.5</v>
      </c>
      <c r="Z15" s="29"/>
      <c r="AA15" s="29">
        <v>0.5</v>
      </c>
      <c r="AB15" s="35"/>
      <c r="AC15" s="42" t="s">
        <v>11</v>
      </c>
      <c r="AD15" s="35"/>
      <c r="AE15" s="35"/>
      <c r="AF15" s="38">
        <v>2</v>
      </c>
      <c r="AG15" s="29">
        <f t="shared" si="1"/>
        <v>7.5</v>
      </c>
      <c r="AH15" s="29">
        <f t="shared" si="6"/>
        <v>1.5</v>
      </c>
      <c r="AI15" s="29">
        <f>SUM(AB15:AF15)</f>
        <v>2</v>
      </c>
      <c r="AJ15" s="37">
        <f t="shared" si="2"/>
        <v>11</v>
      </c>
      <c r="AK15" s="45">
        <f t="shared" si="3"/>
        <v>0.35483870967741937</v>
      </c>
      <c r="AL15" s="30">
        <f t="shared" si="4"/>
        <v>12</v>
      </c>
      <c r="AM15" s="44"/>
      <c r="AN15" s="44">
        <f>AL15/G15</f>
        <v>0.52173913043478259</v>
      </c>
      <c r="AO15" s="44"/>
    </row>
    <row r="16" spans="1:41" s="1" customFormat="1" ht="22.5" customHeight="1" x14ac:dyDescent="0.25">
      <c r="A16" s="3">
        <v>6</v>
      </c>
      <c r="B16" s="17" t="s">
        <v>27</v>
      </c>
      <c r="C16" s="29">
        <v>19</v>
      </c>
      <c r="D16" s="29">
        <v>7</v>
      </c>
      <c r="E16" s="29">
        <v>5</v>
      </c>
      <c r="F16" s="30">
        <f t="shared" si="5"/>
        <v>31</v>
      </c>
      <c r="G16" s="30">
        <v>23</v>
      </c>
      <c r="H16" s="31">
        <v>0.5</v>
      </c>
      <c r="I16" s="32"/>
      <c r="J16" s="36"/>
      <c r="K16" s="31">
        <v>1</v>
      </c>
      <c r="L16" s="31">
        <v>0.5</v>
      </c>
      <c r="M16" s="61" t="s">
        <v>11</v>
      </c>
      <c r="N16" s="31">
        <v>2</v>
      </c>
      <c r="O16" s="36">
        <v>1</v>
      </c>
      <c r="P16" s="31"/>
      <c r="Q16" s="31">
        <v>1</v>
      </c>
      <c r="R16" s="31">
        <v>2</v>
      </c>
      <c r="S16" s="31">
        <v>1</v>
      </c>
      <c r="T16" s="36">
        <v>1</v>
      </c>
      <c r="U16" s="36">
        <v>1</v>
      </c>
      <c r="V16" s="29">
        <v>0.5</v>
      </c>
      <c r="W16" s="29"/>
      <c r="X16" s="36"/>
      <c r="Y16" s="29"/>
      <c r="Z16" s="29"/>
      <c r="AA16" s="29"/>
      <c r="AB16" s="29"/>
      <c r="AC16" s="42" t="s">
        <v>11</v>
      </c>
      <c r="AD16" s="35"/>
      <c r="AE16" s="35"/>
      <c r="AF16" s="36"/>
      <c r="AG16" s="29">
        <f t="shared" si="1"/>
        <v>11</v>
      </c>
      <c r="AH16" s="29">
        <f t="shared" si="6"/>
        <v>0.5</v>
      </c>
      <c r="AI16" s="29">
        <f>SUM(AB16:AF16)</f>
        <v>0</v>
      </c>
      <c r="AJ16" s="30">
        <f t="shared" si="2"/>
        <v>11.5</v>
      </c>
      <c r="AK16" s="43">
        <f t="shared" si="3"/>
        <v>0.37096774193548387</v>
      </c>
      <c r="AL16" s="30">
        <f t="shared" si="4"/>
        <v>11</v>
      </c>
      <c r="AM16" s="64"/>
      <c r="AN16" s="44">
        <f>AL16/G16</f>
        <v>0.47826086956521741</v>
      </c>
      <c r="AO16" s="44"/>
    </row>
    <row r="17" spans="1:41" s="1" customFormat="1" ht="22.5" customHeight="1" x14ac:dyDescent="0.25">
      <c r="A17" s="3">
        <v>7</v>
      </c>
      <c r="B17" s="17" t="s">
        <v>28</v>
      </c>
      <c r="C17" s="29">
        <v>19</v>
      </c>
      <c r="D17" s="29">
        <v>7</v>
      </c>
      <c r="E17" s="29">
        <v>5</v>
      </c>
      <c r="F17" s="30">
        <f t="shared" si="5"/>
        <v>31</v>
      </c>
      <c r="G17" s="30">
        <v>23</v>
      </c>
      <c r="H17" s="31">
        <v>1</v>
      </c>
      <c r="I17" s="32">
        <v>1</v>
      </c>
      <c r="J17" s="36"/>
      <c r="K17" s="31">
        <v>1</v>
      </c>
      <c r="L17" s="31"/>
      <c r="M17" s="61" t="s">
        <v>11</v>
      </c>
      <c r="N17" s="31">
        <v>1</v>
      </c>
      <c r="O17" s="36">
        <v>1</v>
      </c>
      <c r="P17" s="31">
        <v>0.5</v>
      </c>
      <c r="Q17" s="31">
        <v>1</v>
      </c>
      <c r="R17" s="31"/>
      <c r="S17" s="31">
        <v>1</v>
      </c>
      <c r="T17" s="36">
        <v>1</v>
      </c>
      <c r="U17" s="36">
        <v>1</v>
      </c>
      <c r="V17" s="29">
        <v>0.5</v>
      </c>
      <c r="W17" s="29"/>
      <c r="X17" s="36"/>
      <c r="Y17" s="29"/>
      <c r="Z17" s="29"/>
      <c r="AA17" s="29"/>
      <c r="AB17" s="35"/>
      <c r="AC17" s="42" t="s">
        <v>11</v>
      </c>
      <c r="AD17" s="35"/>
      <c r="AE17" s="35"/>
      <c r="AF17" s="38">
        <v>2</v>
      </c>
      <c r="AG17" s="29">
        <f t="shared" si="1"/>
        <v>9.5</v>
      </c>
      <c r="AH17" s="29">
        <f t="shared" si="6"/>
        <v>0.5</v>
      </c>
      <c r="AI17" s="29">
        <f>SUM(AB17:AF17)</f>
        <v>2</v>
      </c>
      <c r="AJ17" s="30">
        <f t="shared" si="2"/>
        <v>12</v>
      </c>
      <c r="AK17" s="43">
        <f t="shared" si="3"/>
        <v>0.38709677419354838</v>
      </c>
      <c r="AL17" s="30">
        <f t="shared" si="4"/>
        <v>12</v>
      </c>
      <c r="AM17" s="44"/>
      <c r="AN17" s="44">
        <f>AL17/G17</f>
        <v>0.52173913043478259</v>
      </c>
      <c r="AO17" s="44"/>
    </row>
    <row r="18" spans="1:41" s="1" customFormat="1" ht="22.5" customHeight="1" x14ac:dyDescent="0.25">
      <c r="A18" s="3">
        <v>8</v>
      </c>
      <c r="B18" s="17" t="s">
        <v>29</v>
      </c>
      <c r="C18" s="29">
        <v>19</v>
      </c>
      <c r="D18" s="29">
        <v>6</v>
      </c>
      <c r="E18" s="29">
        <v>2</v>
      </c>
      <c r="F18" s="30">
        <f t="shared" si="5"/>
        <v>27</v>
      </c>
      <c r="G18" s="30">
        <v>20</v>
      </c>
      <c r="H18" s="31">
        <v>0.5</v>
      </c>
      <c r="I18" s="32"/>
      <c r="J18" s="36">
        <v>1</v>
      </c>
      <c r="K18" s="31"/>
      <c r="L18" s="31">
        <v>0.5</v>
      </c>
      <c r="M18" s="61" t="s">
        <v>11</v>
      </c>
      <c r="N18" s="31">
        <v>2</v>
      </c>
      <c r="O18" s="36">
        <v>1</v>
      </c>
      <c r="P18" s="31">
        <v>0.5</v>
      </c>
      <c r="Q18" s="31">
        <v>1</v>
      </c>
      <c r="R18" s="31"/>
      <c r="S18" s="31">
        <v>1</v>
      </c>
      <c r="T18" s="36">
        <v>1</v>
      </c>
      <c r="U18" s="36">
        <v>1</v>
      </c>
      <c r="V18" s="33" t="s">
        <v>11</v>
      </c>
      <c r="W18" s="29"/>
      <c r="X18" s="36"/>
      <c r="Y18" s="29"/>
      <c r="Z18" s="29"/>
      <c r="AA18" s="29"/>
      <c r="AB18" s="33" t="s">
        <v>11</v>
      </c>
      <c r="AC18" s="42" t="s">
        <v>11</v>
      </c>
      <c r="AD18" s="32"/>
      <c r="AE18" s="32"/>
      <c r="AF18" s="33" t="s">
        <v>11</v>
      </c>
      <c r="AG18" s="29">
        <f t="shared" si="1"/>
        <v>9.5</v>
      </c>
      <c r="AH18" s="29">
        <f t="shared" si="6"/>
        <v>0</v>
      </c>
      <c r="AI18" s="29">
        <f>AD18+AE18</f>
        <v>0</v>
      </c>
      <c r="AJ18" s="30">
        <f t="shared" si="2"/>
        <v>9.5</v>
      </c>
      <c r="AK18" s="43">
        <f t="shared" si="3"/>
        <v>0.35185185185185186</v>
      </c>
      <c r="AL18" s="30">
        <f t="shared" si="4"/>
        <v>10</v>
      </c>
      <c r="AM18" s="44"/>
      <c r="AN18" s="44">
        <f>AL18/G18</f>
        <v>0.5</v>
      </c>
      <c r="AO18" s="44"/>
    </row>
    <row r="19" spans="1:41" s="1" customFormat="1" ht="31.5" x14ac:dyDescent="0.25">
      <c r="A19" s="3">
        <v>9</v>
      </c>
      <c r="B19" s="17" t="s">
        <v>30</v>
      </c>
      <c r="C19" s="29">
        <v>19</v>
      </c>
      <c r="D19" s="29">
        <v>7</v>
      </c>
      <c r="E19" s="29">
        <v>5</v>
      </c>
      <c r="F19" s="30">
        <f t="shared" si="5"/>
        <v>31</v>
      </c>
      <c r="G19" s="30">
        <v>23</v>
      </c>
      <c r="H19" s="31"/>
      <c r="I19" s="32">
        <v>1</v>
      </c>
      <c r="J19" s="36"/>
      <c r="K19" s="31"/>
      <c r="L19" s="31"/>
      <c r="M19" s="61" t="s">
        <v>11</v>
      </c>
      <c r="N19" s="31">
        <v>2</v>
      </c>
      <c r="O19" s="36">
        <v>1</v>
      </c>
      <c r="P19" s="31">
        <v>1</v>
      </c>
      <c r="Q19" s="31">
        <v>1</v>
      </c>
      <c r="R19" s="31"/>
      <c r="S19" s="31">
        <v>0.5</v>
      </c>
      <c r="T19" s="36">
        <v>2</v>
      </c>
      <c r="U19" s="36">
        <v>1</v>
      </c>
      <c r="V19" s="29">
        <v>0.5</v>
      </c>
      <c r="W19" s="29"/>
      <c r="X19" s="36"/>
      <c r="Y19" s="29"/>
      <c r="Z19" s="29"/>
      <c r="AA19" s="29"/>
      <c r="AB19" s="35">
        <v>1</v>
      </c>
      <c r="AC19" s="42" t="s">
        <v>11</v>
      </c>
      <c r="AD19" s="35"/>
      <c r="AE19" s="35"/>
      <c r="AF19" s="38"/>
      <c r="AG19" s="29">
        <f t="shared" si="1"/>
        <v>9.5</v>
      </c>
      <c r="AH19" s="29">
        <f t="shared" si="6"/>
        <v>0.5</v>
      </c>
      <c r="AI19" s="29">
        <f>SUM(AB19:AF19)</f>
        <v>1</v>
      </c>
      <c r="AJ19" s="30">
        <f t="shared" si="2"/>
        <v>11</v>
      </c>
      <c r="AK19" s="43">
        <f t="shared" si="3"/>
        <v>0.35483870967741937</v>
      </c>
      <c r="AL19" s="30">
        <f t="shared" si="4"/>
        <v>10</v>
      </c>
      <c r="AM19" s="64"/>
      <c r="AN19" s="44">
        <f>AL19/G19</f>
        <v>0.43478260869565216</v>
      </c>
      <c r="AO19" s="44"/>
    </row>
    <row r="20" spans="1:41" s="1" customFormat="1" ht="22.5" customHeight="1" x14ac:dyDescent="0.25">
      <c r="A20" s="3">
        <v>10</v>
      </c>
      <c r="B20" s="17" t="s">
        <v>31</v>
      </c>
      <c r="C20" s="29">
        <v>19</v>
      </c>
      <c r="D20" s="29">
        <v>0</v>
      </c>
      <c r="E20" s="29">
        <v>2</v>
      </c>
      <c r="F20" s="30">
        <f t="shared" si="5"/>
        <v>21</v>
      </c>
      <c r="G20" s="30">
        <v>15</v>
      </c>
      <c r="H20" s="31">
        <v>1</v>
      </c>
      <c r="I20" s="32">
        <v>1</v>
      </c>
      <c r="J20" s="36">
        <v>1</v>
      </c>
      <c r="K20" s="31"/>
      <c r="L20" s="31">
        <v>0.5</v>
      </c>
      <c r="M20" s="61" t="s">
        <v>11</v>
      </c>
      <c r="N20" s="32"/>
      <c r="O20" s="36">
        <v>0.5</v>
      </c>
      <c r="P20" s="31"/>
      <c r="Q20" s="31">
        <v>1</v>
      </c>
      <c r="R20" s="31">
        <v>1</v>
      </c>
      <c r="S20" s="31">
        <v>0.5</v>
      </c>
      <c r="T20" s="36">
        <v>1</v>
      </c>
      <c r="U20" s="36">
        <v>1</v>
      </c>
      <c r="V20" s="33" t="s">
        <v>11</v>
      </c>
      <c r="W20" s="34" t="s">
        <v>11</v>
      </c>
      <c r="X20" s="34" t="s">
        <v>11</v>
      </c>
      <c r="Y20" s="34" t="s">
        <v>11</v>
      </c>
      <c r="Z20" s="34" t="s">
        <v>11</v>
      </c>
      <c r="AA20" s="34" t="s">
        <v>11</v>
      </c>
      <c r="AB20" s="33" t="s">
        <v>11</v>
      </c>
      <c r="AC20" s="42" t="s">
        <v>11</v>
      </c>
      <c r="AD20" s="32"/>
      <c r="AE20" s="32"/>
      <c r="AF20" s="33" t="s">
        <v>11</v>
      </c>
      <c r="AG20" s="29">
        <f t="shared" si="1"/>
        <v>8.5</v>
      </c>
      <c r="AH20" s="29" t="s">
        <v>11</v>
      </c>
      <c r="AI20" s="29">
        <f>AD20+AE20</f>
        <v>0</v>
      </c>
      <c r="AJ20" s="30">
        <f t="shared" si="2"/>
        <v>8.5</v>
      </c>
      <c r="AK20" s="43">
        <f t="shared" si="3"/>
        <v>0.40476190476190477</v>
      </c>
      <c r="AL20" s="30">
        <f t="shared" si="4"/>
        <v>10</v>
      </c>
      <c r="AM20" s="44"/>
      <c r="AN20" s="64"/>
      <c r="AO20" s="44">
        <f>AL20/G20</f>
        <v>0.66666666666666663</v>
      </c>
    </row>
    <row r="21" spans="1:41" s="1" customFormat="1" ht="22.5" customHeight="1" x14ac:dyDescent="0.25">
      <c r="A21" s="3">
        <v>11</v>
      </c>
      <c r="B21" s="17" t="s">
        <v>32</v>
      </c>
      <c r="C21" s="29">
        <v>19</v>
      </c>
      <c r="D21" s="29">
        <v>0</v>
      </c>
      <c r="E21" s="29">
        <v>2</v>
      </c>
      <c r="F21" s="30">
        <f t="shared" si="5"/>
        <v>21</v>
      </c>
      <c r="G21" s="30">
        <v>15</v>
      </c>
      <c r="H21" s="31"/>
      <c r="I21" s="32">
        <v>1</v>
      </c>
      <c r="J21" s="36">
        <v>1</v>
      </c>
      <c r="K21" s="31">
        <v>1</v>
      </c>
      <c r="L21" s="31"/>
      <c r="M21" s="61" t="s">
        <v>11</v>
      </c>
      <c r="N21" s="32">
        <v>1</v>
      </c>
      <c r="O21" s="36">
        <v>1</v>
      </c>
      <c r="P21" s="31"/>
      <c r="Q21" s="31">
        <v>1</v>
      </c>
      <c r="R21" s="31"/>
      <c r="S21" s="31">
        <v>0.5</v>
      </c>
      <c r="T21" s="36">
        <v>1</v>
      </c>
      <c r="U21" s="36">
        <v>1</v>
      </c>
      <c r="V21" s="33" t="s">
        <v>11</v>
      </c>
      <c r="W21" s="34" t="s">
        <v>11</v>
      </c>
      <c r="X21" s="34" t="s">
        <v>11</v>
      </c>
      <c r="Y21" s="34" t="s">
        <v>11</v>
      </c>
      <c r="Z21" s="34" t="s">
        <v>11</v>
      </c>
      <c r="AA21" s="34" t="s">
        <v>11</v>
      </c>
      <c r="AB21" s="33" t="s">
        <v>11</v>
      </c>
      <c r="AC21" s="42" t="s">
        <v>11</v>
      </c>
      <c r="AD21" s="32"/>
      <c r="AE21" s="32">
        <v>1</v>
      </c>
      <c r="AF21" s="33" t="s">
        <v>11</v>
      </c>
      <c r="AG21" s="29">
        <f t="shared" si="1"/>
        <v>8.5</v>
      </c>
      <c r="AH21" s="29" t="s">
        <v>11</v>
      </c>
      <c r="AI21" s="29">
        <f t="shared" ref="AI21:AI23" si="7">AD21+AE21</f>
        <v>1</v>
      </c>
      <c r="AJ21" s="30">
        <f t="shared" si="2"/>
        <v>9.5</v>
      </c>
      <c r="AK21" s="43">
        <f t="shared" si="3"/>
        <v>0.45238095238095238</v>
      </c>
      <c r="AL21" s="30">
        <f t="shared" si="4"/>
        <v>10</v>
      </c>
      <c r="AM21" s="44"/>
      <c r="AN21" s="44"/>
      <c r="AO21" s="44">
        <f>AL21/G21</f>
        <v>0.66666666666666663</v>
      </c>
    </row>
    <row r="22" spans="1:41" s="1" customFormat="1" ht="22.5" customHeight="1" x14ac:dyDescent="0.25">
      <c r="A22" s="3">
        <v>12</v>
      </c>
      <c r="B22" s="17" t="s">
        <v>33</v>
      </c>
      <c r="C22" s="29">
        <v>19</v>
      </c>
      <c r="D22" s="29">
        <v>0</v>
      </c>
      <c r="E22" s="29">
        <v>2</v>
      </c>
      <c r="F22" s="30">
        <f t="shared" si="5"/>
        <v>21</v>
      </c>
      <c r="G22" s="30">
        <v>15</v>
      </c>
      <c r="H22" s="31"/>
      <c r="I22" s="32">
        <v>1</v>
      </c>
      <c r="J22" s="36">
        <v>1</v>
      </c>
      <c r="K22" s="31">
        <v>1</v>
      </c>
      <c r="L22" s="31"/>
      <c r="M22" s="61" t="s">
        <v>11</v>
      </c>
      <c r="N22" s="31"/>
      <c r="O22" s="36">
        <v>1</v>
      </c>
      <c r="P22" s="31"/>
      <c r="Q22" s="31"/>
      <c r="R22" s="31">
        <v>1</v>
      </c>
      <c r="S22" s="31">
        <v>1</v>
      </c>
      <c r="T22" s="36">
        <v>2</v>
      </c>
      <c r="U22" s="36">
        <v>1</v>
      </c>
      <c r="V22" s="33" t="s">
        <v>11</v>
      </c>
      <c r="W22" s="34" t="s">
        <v>11</v>
      </c>
      <c r="X22" s="34" t="s">
        <v>11</v>
      </c>
      <c r="Y22" s="34" t="s">
        <v>11</v>
      </c>
      <c r="Z22" s="34" t="s">
        <v>11</v>
      </c>
      <c r="AA22" s="34" t="s">
        <v>11</v>
      </c>
      <c r="AB22" s="33" t="s">
        <v>11</v>
      </c>
      <c r="AC22" s="42" t="s">
        <v>11</v>
      </c>
      <c r="AD22" s="32"/>
      <c r="AE22" s="32">
        <v>1</v>
      </c>
      <c r="AF22" s="33" t="s">
        <v>11</v>
      </c>
      <c r="AG22" s="29">
        <f t="shared" si="1"/>
        <v>9</v>
      </c>
      <c r="AH22" s="29" t="s">
        <v>11</v>
      </c>
      <c r="AI22" s="29">
        <f t="shared" si="7"/>
        <v>1</v>
      </c>
      <c r="AJ22" s="30">
        <f t="shared" si="2"/>
        <v>10</v>
      </c>
      <c r="AK22" s="43">
        <f t="shared" si="3"/>
        <v>0.47619047619047616</v>
      </c>
      <c r="AL22" s="30">
        <f t="shared" si="4"/>
        <v>9</v>
      </c>
      <c r="AM22" s="44"/>
      <c r="AN22" s="64"/>
      <c r="AO22" s="44">
        <f>AL22/G22</f>
        <v>0.6</v>
      </c>
    </row>
    <row r="23" spans="1:41" s="1" customFormat="1" ht="22.5" customHeight="1" x14ac:dyDescent="0.25">
      <c r="A23" s="3">
        <v>13</v>
      </c>
      <c r="B23" s="17" t="s">
        <v>34</v>
      </c>
      <c r="C23" s="29">
        <v>19</v>
      </c>
      <c r="D23" s="29">
        <v>7</v>
      </c>
      <c r="E23" s="36">
        <v>2</v>
      </c>
      <c r="F23" s="30">
        <f>SUM(C23:E23)</f>
        <v>28</v>
      </c>
      <c r="G23" s="30">
        <v>21</v>
      </c>
      <c r="H23" s="31"/>
      <c r="I23" s="32"/>
      <c r="J23" s="36"/>
      <c r="K23" s="31"/>
      <c r="L23" s="31">
        <v>1</v>
      </c>
      <c r="M23" s="61" t="s">
        <v>11</v>
      </c>
      <c r="N23" s="31">
        <v>2</v>
      </c>
      <c r="O23" s="36"/>
      <c r="P23" s="31">
        <v>1</v>
      </c>
      <c r="Q23" s="31"/>
      <c r="R23" s="31">
        <v>2</v>
      </c>
      <c r="S23" s="31"/>
      <c r="T23" s="36">
        <v>1</v>
      </c>
      <c r="U23" s="36"/>
      <c r="V23" s="29"/>
      <c r="W23" s="36"/>
      <c r="X23" s="36"/>
      <c r="Y23" s="29"/>
      <c r="Z23" s="29"/>
      <c r="AA23" s="29"/>
      <c r="AB23" s="33" t="s">
        <v>11</v>
      </c>
      <c r="AC23" s="42" t="s">
        <v>11</v>
      </c>
      <c r="AD23" s="32"/>
      <c r="AE23" s="32"/>
      <c r="AF23" s="33" t="s">
        <v>11</v>
      </c>
      <c r="AG23" s="29">
        <f t="shared" si="1"/>
        <v>7</v>
      </c>
      <c r="AH23" s="29">
        <f>SUM(V23:AA23)</f>
        <v>0</v>
      </c>
      <c r="AI23" s="29">
        <f t="shared" si="7"/>
        <v>0</v>
      </c>
      <c r="AJ23" s="30">
        <f t="shared" si="2"/>
        <v>7</v>
      </c>
      <c r="AK23" s="43">
        <f t="shared" si="3"/>
        <v>0.25</v>
      </c>
      <c r="AL23" s="30">
        <f t="shared" si="4"/>
        <v>5</v>
      </c>
      <c r="AM23" s="44">
        <f>AL23/G23</f>
        <v>0.23809523809523808</v>
      </c>
      <c r="AN23" s="44"/>
      <c r="AO23" s="44"/>
    </row>
    <row r="24" spans="1:41" s="1" customFormat="1" ht="22.5" customHeight="1" x14ac:dyDescent="0.25">
      <c r="A24" s="3">
        <v>14</v>
      </c>
      <c r="B24" s="17" t="s">
        <v>35</v>
      </c>
      <c r="C24" s="29">
        <v>19</v>
      </c>
      <c r="D24" s="29">
        <v>7</v>
      </c>
      <c r="E24" s="29">
        <v>5</v>
      </c>
      <c r="F24" s="30">
        <f t="shared" si="5"/>
        <v>31</v>
      </c>
      <c r="G24" s="30">
        <v>23</v>
      </c>
      <c r="H24" s="31">
        <v>0.5</v>
      </c>
      <c r="I24" s="32"/>
      <c r="J24" s="36">
        <v>1</v>
      </c>
      <c r="K24" s="31"/>
      <c r="L24" s="31">
        <v>0.5</v>
      </c>
      <c r="M24" s="61" t="s">
        <v>11</v>
      </c>
      <c r="N24" s="31">
        <v>2</v>
      </c>
      <c r="O24" s="36">
        <v>1</v>
      </c>
      <c r="P24" s="31"/>
      <c r="Q24" s="31">
        <v>1</v>
      </c>
      <c r="R24" s="31"/>
      <c r="S24" s="31">
        <v>1</v>
      </c>
      <c r="T24" s="36">
        <v>1</v>
      </c>
      <c r="U24" s="36"/>
      <c r="V24" s="31">
        <v>0.5</v>
      </c>
      <c r="W24" s="36">
        <v>0.5</v>
      </c>
      <c r="X24" s="36"/>
      <c r="Y24" s="31"/>
      <c r="Z24" s="31"/>
      <c r="AA24" s="31"/>
      <c r="AB24" s="35">
        <v>0.5</v>
      </c>
      <c r="AC24" s="42" t="s">
        <v>11</v>
      </c>
      <c r="AD24" s="35"/>
      <c r="AE24" s="35">
        <v>1</v>
      </c>
      <c r="AF24" s="38"/>
      <c r="AG24" s="29">
        <f t="shared" si="1"/>
        <v>8</v>
      </c>
      <c r="AH24" s="29">
        <f>SUM(W24:AA24)</f>
        <v>0.5</v>
      </c>
      <c r="AI24" s="29">
        <f t="shared" ref="AI24:AI32" si="8">SUM(AB24:AF24)</f>
        <v>1.5</v>
      </c>
      <c r="AJ24" s="30">
        <f t="shared" si="2"/>
        <v>10.5</v>
      </c>
      <c r="AK24" s="43">
        <f t="shared" si="3"/>
        <v>0.33870967741935482</v>
      </c>
      <c r="AL24" s="30">
        <f t="shared" si="4"/>
        <v>12</v>
      </c>
      <c r="AM24" s="44"/>
      <c r="AN24" s="44">
        <f>AL24/G24</f>
        <v>0.52173913043478259</v>
      </c>
      <c r="AO24" s="44"/>
    </row>
    <row r="25" spans="1:41" s="1" customFormat="1" ht="22.5" customHeight="1" x14ac:dyDescent="0.25">
      <c r="A25" s="3">
        <v>15</v>
      </c>
      <c r="B25" s="17" t="s">
        <v>36</v>
      </c>
      <c r="C25" s="29">
        <v>19</v>
      </c>
      <c r="D25" s="29">
        <v>7</v>
      </c>
      <c r="E25" s="29">
        <v>5</v>
      </c>
      <c r="F25" s="30">
        <f t="shared" si="5"/>
        <v>31</v>
      </c>
      <c r="G25" s="30">
        <v>23</v>
      </c>
      <c r="H25" s="31">
        <v>0.5</v>
      </c>
      <c r="I25" s="32"/>
      <c r="J25" s="36"/>
      <c r="K25" s="31">
        <v>1</v>
      </c>
      <c r="L25" s="31">
        <v>0.5</v>
      </c>
      <c r="M25" s="61" t="s">
        <v>11</v>
      </c>
      <c r="N25" s="32"/>
      <c r="O25" s="36"/>
      <c r="P25" s="31">
        <v>0.5</v>
      </c>
      <c r="Q25" s="31">
        <v>1</v>
      </c>
      <c r="R25" s="31">
        <v>2</v>
      </c>
      <c r="S25" s="31"/>
      <c r="T25" s="36"/>
      <c r="U25" s="36">
        <v>1</v>
      </c>
      <c r="V25" s="31"/>
      <c r="W25" s="38"/>
      <c r="X25" s="36">
        <v>0.5</v>
      </c>
      <c r="Y25" s="31">
        <v>0.5</v>
      </c>
      <c r="Z25" s="31">
        <v>2</v>
      </c>
      <c r="AA25" s="31">
        <v>1</v>
      </c>
      <c r="AB25" s="35">
        <v>1</v>
      </c>
      <c r="AC25" s="42" t="s">
        <v>11</v>
      </c>
      <c r="AD25" s="35"/>
      <c r="AE25" s="35"/>
      <c r="AF25" s="38">
        <v>1</v>
      </c>
      <c r="AG25" s="29">
        <f t="shared" si="1"/>
        <v>6.5</v>
      </c>
      <c r="AH25" s="29">
        <f>SUM(W25:AA25)</f>
        <v>4</v>
      </c>
      <c r="AI25" s="29">
        <f t="shared" si="8"/>
        <v>2</v>
      </c>
      <c r="AJ25" s="30">
        <f t="shared" si="2"/>
        <v>12.5</v>
      </c>
      <c r="AK25" s="43">
        <f t="shared" si="3"/>
        <v>0.40322580645161288</v>
      </c>
      <c r="AL25" s="30">
        <f t="shared" si="4"/>
        <v>13</v>
      </c>
      <c r="AM25" s="44"/>
      <c r="AN25" s="44">
        <f>AL25/G25</f>
        <v>0.56521739130434778</v>
      </c>
      <c r="AO25" s="63"/>
    </row>
    <row r="26" spans="1:41" s="1" customFormat="1" ht="22.5" customHeight="1" x14ac:dyDescent="0.25">
      <c r="A26" s="3">
        <v>16</v>
      </c>
      <c r="B26" s="17" t="s">
        <v>37</v>
      </c>
      <c r="C26" s="29">
        <v>19</v>
      </c>
      <c r="D26" s="29">
        <v>7</v>
      </c>
      <c r="E26" s="29">
        <v>5</v>
      </c>
      <c r="F26" s="30">
        <f t="shared" si="5"/>
        <v>31</v>
      </c>
      <c r="G26" s="30">
        <v>23</v>
      </c>
      <c r="H26" s="31">
        <v>0.5</v>
      </c>
      <c r="I26" s="32">
        <v>1</v>
      </c>
      <c r="J26" s="36"/>
      <c r="K26" s="31"/>
      <c r="L26" s="31"/>
      <c r="M26" s="61" t="s">
        <v>11</v>
      </c>
      <c r="N26" s="31">
        <v>2</v>
      </c>
      <c r="O26" s="36">
        <v>1</v>
      </c>
      <c r="P26" s="31"/>
      <c r="Q26" s="31">
        <v>1</v>
      </c>
      <c r="R26" s="31">
        <v>1</v>
      </c>
      <c r="S26" s="31">
        <v>1</v>
      </c>
      <c r="T26" s="36">
        <v>2</v>
      </c>
      <c r="U26" s="36">
        <v>1</v>
      </c>
      <c r="V26" s="31">
        <v>0.5</v>
      </c>
      <c r="W26" s="36"/>
      <c r="X26" s="36"/>
      <c r="Y26" s="31"/>
      <c r="Z26" s="31"/>
      <c r="AA26" s="31"/>
      <c r="AB26" s="35">
        <v>1</v>
      </c>
      <c r="AC26" s="42" t="s">
        <v>11</v>
      </c>
      <c r="AD26" s="35"/>
      <c r="AE26" s="35"/>
      <c r="AF26" s="38">
        <v>1</v>
      </c>
      <c r="AG26" s="29">
        <f t="shared" si="1"/>
        <v>10.5</v>
      </c>
      <c r="AH26" s="29">
        <f t="shared" ref="AH26:AH38" si="9">SUM(V26:AA26)</f>
        <v>0.5</v>
      </c>
      <c r="AI26" s="29">
        <f t="shared" si="8"/>
        <v>2</v>
      </c>
      <c r="AJ26" s="30">
        <f t="shared" si="2"/>
        <v>13</v>
      </c>
      <c r="AK26" s="43">
        <f t="shared" si="3"/>
        <v>0.41935483870967744</v>
      </c>
      <c r="AL26" s="30">
        <f t="shared" si="4"/>
        <v>12</v>
      </c>
      <c r="AM26" s="44"/>
      <c r="AN26" s="44">
        <f>AL26/G26</f>
        <v>0.52173913043478259</v>
      </c>
      <c r="AO26" s="44"/>
    </row>
    <row r="27" spans="1:41" s="1" customFormat="1" ht="22.5" customHeight="1" x14ac:dyDescent="0.25">
      <c r="A27" s="3">
        <v>17</v>
      </c>
      <c r="B27" s="17" t="s">
        <v>38</v>
      </c>
      <c r="C27" s="29">
        <v>19</v>
      </c>
      <c r="D27" s="29">
        <v>7</v>
      </c>
      <c r="E27" s="29">
        <v>5</v>
      </c>
      <c r="F27" s="30">
        <f t="shared" si="5"/>
        <v>31</v>
      </c>
      <c r="G27" s="30">
        <v>23</v>
      </c>
      <c r="H27" s="31">
        <v>1</v>
      </c>
      <c r="I27" s="32"/>
      <c r="J27" s="36"/>
      <c r="K27" s="31"/>
      <c r="L27" s="31"/>
      <c r="M27" s="61" t="s">
        <v>11</v>
      </c>
      <c r="N27" s="31">
        <v>2</v>
      </c>
      <c r="O27" s="36">
        <v>1</v>
      </c>
      <c r="P27" s="31"/>
      <c r="Q27" s="31">
        <v>1</v>
      </c>
      <c r="R27" s="31">
        <v>1</v>
      </c>
      <c r="S27" s="31">
        <v>1</v>
      </c>
      <c r="T27" s="36">
        <v>2</v>
      </c>
      <c r="U27" s="36">
        <v>1</v>
      </c>
      <c r="V27" s="32"/>
      <c r="W27" s="36"/>
      <c r="X27" s="36"/>
      <c r="Y27" s="31"/>
      <c r="Z27" s="31"/>
      <c r="AA27" s="31"/>
      <c r="AB27" s="35">
        <v>1</v>
      </c>
      <c r="AC27" s="42" t="s">
        <v>11</v>
      </c>
      <c r="AD27" s="35"/>
      <c r="AE27" s="35"/>
      <c r="AF27" s="38">
        <v>2</v>
      </c>
      <c r="AG27" s="29">
        <f t="shared" si="1"/>
        <v>10</v>
      </c>
      <c r="AH27" s="29">
        <f t="shared" si="9"/>
        <v>0</v>
      </c>
      <c r="AI27" s="29">
        <f t="shared" si="8"/>
        <v>3</v>
      </c>
      <c r="AJ27" s="30">
        <f t="shared" si="2"/>
        <v>13</v>
      </c>
      <c r="AK27" s="43">
        <f t="shared" si="3"/>
        <v>0.41935483870967744</v>
      </c>
      <c r="AL27" s="30">
        <f t="shared" si="4"/>
        <v>10</v>
      </c>
      <c r="AM27" s="44"/>
      <c r="AN27" s="44">
        <f>AL27/G27</f>
        <v>0.43478260869565216</v>
      </c>
      <c r="AO27" s="44"/>
    </row>
    <row r="28" spans="1:41" s="1" customFormat="1" ht="22.5" customHeight="1" x14ac:dyDescent="0.25">
      <c r="A28" s="3">
        <v>18</v>
      </c>
      <c r="B28" s="17" t="s">
        <v>39</v>
      </c>
      <c r="C28" s="29">
        <v>19</v>
      </c>
      <c r="D28" s="29">
        <v>7</v>
      </c>
      <c r="E28" s="29">
        <v>5</v>
      </c>
      <c r="F28" s="30">
        <f t="shared" si="5"/>
        <v>31</v>
      </c>
      <c r="G28" s="30">
        <v>23</v>
      </c>
      <c r="H28" s="31">
        <v>1</v>
      </c>
      <c r="I28" s="32">
        <v>1</v>
      </c>
      <c r="J28" s="36">
        <v>1</v>
      </c>
      <c r="K28" s="31"/>
      <c r="L28" s="31">
        <v>1</v>
      </c>
      <c r="M28" s="61" t="s">
        <v>11</v>
      </c>
      <c r="N28" s="31">
        <v>2</v>
      </c>
      <c r="O28" s="36">
        <v>1</v>
      </c>
      <c r="P28" s="31">
        <v>0.5</v>
      </c>
      <c r="Q28" s="31">
        <v>1</v>
      </c>
      <c r="R28" s="31">
        <v>1</v>
      </c>
      <c r="S28" s="31">
        <v>1</v>
      </c>
      <c r="T28" s="36"/>
      <c r="U28" s="36"/>
      <c r="V28" s="54">
        <v>0.5</v>
      </c>
      <c r="W28" s="36"/>
      <c r="X28" s="36">
        <v>0.5</v>
      </c>
      <c r="Y28" s="31">
        <v>0.5</v>
      </c>
      <c r="Z28" s="31"/>
      <c r="AA28" s="31">
        <v>0.5</v>
      </c>
      <c r="AB28" s="35">
        <v>1</v>
      </c>
      <c r="AC28" s="42" t="s">
        <v>11</v>
      </c>
      <c r="AD28" s="35"/>
      <c r="AE28" s="35">
        <v>1</v>
      </c>
      <c r="AF28" s="38"/>
      <c r="AG28" s="29">
        <f t="shared" si="1"/>
        <v>10.5</v>
      </c>
      <c r="AH28" s="29">
        <f t="shared" si="9"/>
        <v>2</v>
      </c>
      <c r="AI28" s="29">
        <f t="shared" si="8"/>
        <v>2</v>
      </c>
      <c r="AJ28" s="30">
        <f t="shared" si="2"/>
        <v>14.5</v>
      </c>
      <c r="AK28" s="43">
        <f t="shared" si="3"/>
        <v>0.46774193548387094</v>
      </c>
      <c r="AL28" s="30">
        <f t="shared" si="4"/>
        <v>16</v>
      </c>
      <c r="AM28" s="44"/>
      <c r="AN28" s="63"/>
      <c r="AO28" s="44">
        <f>AL28/G28</f>
        <v>0.69565217391304346</v>
      </c>
    </row>
    <row r="29" spans="1:41" s="1" customFormat="1" ht="22.5" customHeight="1" x14ac:dyDescent="0.25">
      <c r="A29" s="3">
        <v>19</v>
      </c>
      <c r="B29" s="17" t="s">
        <v>40</v>
      </c>
      <c r="C29" s="29">
        <v>19</v>
      </c>
      <c r="D29" s="29">
        <v>7</v>
      </c>
      <c r="E29" s="29">
        <v>5</v>
      </c>
      <c r="F29" s="30">
        <f t="shared" si="5"/>
        <v>31</v>
      </c>
      <c r="G29" s="30">
        <v>23</v>
      </c>
      <c r="H29" s="31">
        <v>1</v>
      </c>
      <c r="I29" s="32">
        <v>2</v>
      </c>
      <c r="J29" s="36"/>
      <c r="K29" s="31"/>
      <c r="L29" s="31"/>
      <c r="M29" s="61" t="s">
        <v>11</v>
      </c>
      <c r="N29" s="31"/>
      <c r="O29" s="36">
        <v>1</v>
      </c>
      <c r="P29" s="31"/>
      <c r="Q29" s="31"/>
      <c r="R29" s="31"/>
      <c r="S29" s="31"/>
      <c r="T29" s="36">
        <v>1</v>
      </c>
      <c r="U29" s="36">
        <v>1</v>
      </c>
      <c r="V29" s="32">
        <v>0.5</v>
      </c>
      <c r="W29" s="36"/>
      <c r="X29" s="36"/>
      <c r="Y29" s="31"/>
      <c r="Z29" s="31"/>
      <c r="AA29" s="31"/>
      <c r="AB29" s="35">
        <v>1</v>
      </c>
      <c r="AC29" s="42" t="s">
        <v>11</v>
      </c>
      <c r="AD29" s="35"/>
      <c r="AE29" s="35"/>
      <c r="AF29" s="38">
        <v>2</v>
      </c>
      <c r="AG29" s="29">
        <f t="shared" si="1"/>
        <v>6</v>
      </c>
      <c r="AH29" s="29">
        <f t="shared" si="9"/>
        <v>0.5</v>
      </c>
      <c r="AI29" s="29">
        <f t="shared" si="8"/>
        <v>3</v>
      </c>
      <c r="AJ29" s="30">
        <f t="shared" si="2"/>
        <v>9.5</v>
      </c>
      <c r="AK29" s="43">
        <f t="shared" si="3"/>
        <v>0.30645161290322581</v>
      </c>
      <c r="AL29" s="30">
        <f t="shared" si="4"/>
        <v>8</v>
      </c>
      <c r="AM29" s="44">
        <f>AL29/G29</f>
        <v>0.34782608695652173</v>
      </c>
      <c r="AN29" s="63"/>
      <c r="AO29" s="44"/>
    </row>
    <row r="30" spans="1:41" s="1" customFormat="1" ht="22.5" customHeight="1" x14ac:dyDescent="0.25">
      <c r="A30" s="3">
        <v>20</v>
      </c>
      <c r="B30" s="17" t="s">
        <v>41</v>
      </c>
      <c r="C30" s="29">
        <v>19</v>
      </c>
      <c r="D30" s="29">
        <v>7</v>
      </c>
      <c r="E30" s="29">
        <v>5</v>
      </c>
      <c r="F30" s="30">
        <f t="shared" si="5"/>
        <v>31</v>
      </c>
      <c r="G30" s="30">
        <v>23</v>
      </c>
      <c r="H30" s="31">
        <v>0.5</v>
      </c>
      <c r="I30" s="32">
        <v>2</v>
      </c>
      <c r="J30" s="36">
        <v>1</v>
      </c>
      <c r="K30" s="31"/>
      <c r="L30" s="31">
        <v>1</v>
      </c>
      <c r="M30" s="61" t="s">
        <v>11</v>
      </c>
      <c r="N30" s="31"/>
      <c r="O30" s="36"/>
      <c r="P30" s="31"/>
      <c r="Q30" s="31"/>
      <c r="R30" s="31"/>
      <c r="S30" s="31"/>
      <c r="T30" s="36"/>
      <c r="U30" s="36"/>
      <c r="V30" s="31"/>
      <c r="W30" s="36"/>
      <c r="X30" s="36"/>
      <c r="Y30" s="31"/>
      <c r="Z30" s="31"/>
      <c r="AA30" s="31"/>
      <c r="AB30" s="35">
        <v>1</v>
      </c>
      <c r="AC30" s="42" t="s">
        <v>11</v>
      </c>
      <c r="AD30" s="35"/>
      <c r="AE30" s="35"/>
      <c r="AF30" s="38"/>
      <c r="AG30" s="29">
        <f t="shared" si="1"/>
        <v>4.5</v>
      </c>
      <c r="AH30" s="29">
        <f t="shared" si="9"/>
        <v>0</v>
      </c>
      <c r="AI30" s="29">
        <f t="shared" si="8"/>
        <v>1</v>
      </c>
      <c r="AJ30" s="30">
        <f t="shared" si="2"/>
        <v>5.5</v>
      </c>
      <c r="AK30" s="43">
        <f t="shared" si="3"/>
        <v>0.17741935483870969</v>
      </c>
      <c r="AL30" s="30">
        <f t="shared" si="4"/>
        <v>5</v>
      </c>
      <c r="AM30" s="44">
        <f>AL30/G30</f>
        <v>0.21739130434782608</v>
      </c>
      <c r="AN30" s="44"/>
      <c r="AO30" s="44"/>
    </row>
    <row r="31" spans="1:41" s="1" customFormat="1" ht="22.5" customHeight="1" x14ac:dyDescent="0.25">
      <c r="A31" s="3">
        <v>21</v>
      </c>
      <c r="B31" s="17" t="s">
        <v>42</v>
      </c>
      <c r="C31" s="29">
        <v>19</v>
      </c>
      <c r="D31" s="29">
        <v>7</v>
      </c>
      <c r="E31" s="29">
        <v>5</v>
      </c>
      <c r="F31" s="30">
        <f t="shared" si="5"/>
        <v>31</v>
      </c>
      <c r="G31" s="30">
        <v>23</v>
      </c>
      <c r="H31" s="31">
        <v>0.5</v>
      </c>
      <c r="I31" s="32"/>
      <c r="J31" s="36">
        <v>1</v>
      </c>
      <c r="K31" s="31">
        <v>1</v>
      </c>
      <c r="L31" s="31">
        <v>0.5</v>
      </c>
      <c r="M31" s="61" t="s">
        <v>11</v>
      </c>
      <c r="N31" s="31">
        <v>2</v>
      </c>
      <c r="O31" s="36">
        <v>1</v>
      </c>
      <c r="P31" s="31">
        <v>0.5</v>
      </c>
      <c r="Q31" s="31">
        <v>1</v>
      </c>
      <c r="R31" s="31">
        <v>2</v>
      </c>
      <c r="S31" s="31">
        <v>1</v>
      </c>
      <c r="T31" s="36">
        <v>2</v>
      </c>
      <c r="U31" s="36"/>
      <c r="V31" s="31">
        <v>0.5</v>
      </c>
      <c r="W31" s="36"/>
      <c r="X31" s="36">
        <v>0.5</v>
      </c>
      <c r="Y31" s="31"/>
      <c r="Z31" s="31">
        <v>1</v>
      </c>
      <c r="AA31" s="29">
        <v>0.5</v>
      </c>
      <c r="AB31" s="29">
        <v>1</v>
      </c>
      <c r="AC31" s="42" t="s">
        <v>11</v>
      </c>
      <c r="AD31" s="35"/>
      <c r="AE31" s="35"/>
      <c r="AF31" s="36">
        <v>1</v>
      </c>
      <c r="AG31" s="29">
        <f t="shared" si="1"/>
        <v>12.5</v>
      </c>
      <c r="AH31" s="29">
        <f t="shared" si="9"/>
        <v>2.5</v>
      </c>
      <c r="AI31" s="29">
        <f t="shared" si="8"/>
        <v>2</v>
      </c>
      <c r="AJ31" s="30">
        <f t="shared" si="2"/>
        <v>17</v>
      </c>
      <c r="AK31" s="43">
        <f t="shared" si="3"/>
        <v>0.54838709677419351</v>
      </c>
      <c r="AL31" s="30">
        <f t="shared" si="4"/>
        <v>17</v>
      </c>
      <c r="AM31" s="44"/>
      <c r="AN31" s="64"/>
      <c r="AO31" s="44">
        <f>AL31/G31</f>
        <v>0.73913043478260865</v>
      </c>
    </row>
    <row r="32" spans="1:41" s="1" customFormat="1" ht="22.5" customHeight="1" x14ac:dyDescent="0.25">
      <c r="A32" s="3">
        <v>22</v>
      </c>
      <c r="B32" s="17" t="s">
        <v>43</v>
      </c>
      <c r="C32" s="29">
        <v>19</v>
      </c>
      <c r="D32" s="29">
        <v>7</v>
      </c>
      <c r="E32" s="29">
        <v>5</v>
      </c>
      <c r="F32" s="30">
        <f t="shared" si="5"/>
        <v>31</v>
      </c>
      <c r="G32" s="30">
        <v>23</v>
      </c>
      <c r="H32" s="31">
        <v>0.5</v>
      </c>
      <c r="I32" s="32"/>
      <c r="J32" s="36"/>
      <c r="K32" s="31"/>
      <c r="L32" s="31"/>
      <c r="M32" s="61" t="s">
        <v>11</v>
      </c>
      <c r="N32" s="31">
        <v>1</v>
      </c>
      <c r="O32" s="36">
        <v>1</v>
      </c>
      <c r="P32" s="31"/>
      <c r="Q32" s="31"/>
      <c r="R32" s="31">
        <v>2</v>
      </c>
      <c r="S32" s="31">
        <v>0.5</v>
      </c>
      <c r="T32" s="36"/>
      <c r="U32" s="36">
        <v>1</v>
      </c>
      <c r="V32" s="31">
        <v>0.5</v>
      </c>
      <c r="W32" s="36"/>
      <c r="X32" s="36"/>
      <c r="Y32" s="31"/>
      <c r="Z32" s="31"/>
      <c r="AA32" s="29"/>
      <c r="AB32" s="35">
        <v>1</v>
      </c>
      <c r="AC32" s="42" t="s">
        <v>11</v>
      </c>
      <c r="AD32" s="35"/>
      <c r="AE32" s="35"/>
      <c r="AF32" s="38">
        <v>2</v>
      </c>
      <c r="AG32" s="29">
        <f t="shared" si="1"/>
        <v>6</v>
      </c>
      <c r="AH32" s="29">
        <f t="shared" si="9"/>
        <v>0.5</v>
      </c>
      <c r="AI32" s="29">
        <f t="shared" si="8"/>
        <v>3</v>
      </c>
      <c r="AJ32" s="30">
        <f t="shared" si="2"/>
        <v>9.5</v>
      </c>
      <c r="AK32" s="43">
        <f t="shared" si="3"/>
        <v>0.30645161290322581</v>
      </c>
      <c r="AL32" s="30">
        <f t="shared" si="4"/>
        <v>9</v>
      </c>
      <c r="AM32" s="44">
        <f>AL32/G32</f>
        <v>0.39130434782608697</v>
      </c>
      <c r="AN32" s="44"/>
      <c r="AO32" s="44"/>
    </row>
    <row r="33" spans="1:41" s="1" customFormat="1" ht="22.5" customHeight="1" x14ac:dyDescent="0.25">
      <c r="A33" s="3">
        <v>23</v>
      </c>
      <c r="B33" s="17" t="s">
        <v>44</v>
      </c>
      <c r="C33" s="29">
        <v>19</v>
      </c>
      <c r="D33" s="29">
        <v>7</v>
      </c>
      <c r="E33" s="29">
        <v>2</v>
      </c>
      <c r="F33" s="30">
        <f t="shared" si="5"/>
        <v>28</v>
      </c>
      <c r="G33" s="30">
        <v>21</v>
      </c>
      <c r="H33" s="31">
        <v>0.5</v>
      </c>
      <c r="I33" s="32"/>
      <c r="J33" s="36">
        <v>1</v>
      </c>
      <c r="K33" s="31"/>
      <c r="L33" s="31">
        <v>0.5</v>
      </c>
      <c r="M33" s="61" t="s">
        <v>11</v>
      </c>
      <c r="N33" s="31">
        <v>2</v>
      </c>
      <c r="O33" s="36">
        <v>1</v>
      </c>
      <c r="P33" s="31">
        <v>0.5</v>
      </c>
      <c r="Q33" s="31"/>
      <c r="R33" s="31"/>
      <c r="S33" s="31">
        <v>1</v>
      </c>
      <c r="T33" s="36">
        <v>2</v>
      </c>
      <c r="U33" s="36">
        <v>1</v>
      </c>
      <c r="V33" s="35">
        <v>0.5</v>
      </c>
      <c r="W33" s="36">
        <v>0.5</v>
      </c>
      <c r="X33" s="36">
        <v>0.5</v>
      </c>
      <c r="Y33" s="29">
        <v>0.5</v>
      </c>
      <c r="Z33" s="29">
        <v>1</v>
      </c>
      <c r="AA33" s="29">
        <v>0.5</v>
      </c>
      <c r="AB33" s="33" t="s">
        <v>11</v>
      </c>
      <c r="AC33" s="42" t="s">
        <v>11</v>
      </c>
      <c r="AD33" s="32"/>
      <c r="AE33" s="32"/>
      <c r="AF33" s="33" t="s">
        <v>11</v>
      </c>
      <c r="AG33" s="29">
        <f t="shared" si="1"/>
        <v>9.5</v>
      </c>
      <c r="AH33" s="29">
        <f t="shared" si="9"/>
        <v>3.5</v>
      </c>
      <c r="AI33" s="29">
        <f>AD33+AE33</f>
        <v>0</v>
      </c>
      <c r="AJ33" s="30">
        <f t="shared" si="2"/>
        <v>13</v>
      </c>
      <c r="AK33" s="43">
        <f t="shared" si="3"/>
        <v>0.4642857142857143</v>
      </c>
      <c r="AL33" s="30">
        <f t="shared" si="4"/>
        <v>15</v>
      </c>
      <c r="AM33" s="44"/>
      <c r="AN33" s="44"/>
      <c r="AO33" s="44">
        <f>AL33/G33</f>
        <v>0.7142857142857143</v>
      </c>
    </row>
    <row r="34" spans="1:41" s="1" customFormat="1" ht="31.5" x14ac:dyDescent="0.25">
      <c r="A34" s="3">
        <v>24</v>
      </c>
      <c r="B34" s="17" t="s">
        <v>45</v>
      </c>
      <c r="C34" s="29">
        <v>19</v>
      </c>
      <c r="D34" s="29">
        <v>7</v>
      </c>
      <c r="E34" s="29">
        <v>5</v>
      </c>
      <c r="F34" s="30">
        <f t="shared" si="5"/>
        <v>31</v>
      </c>
      <c r="G34" s="30">
        <v>23</v>
      </c>
      <c r="H34" s="31">
        <v>0.5</v>
      </c>
      <c r="I34" s="32">
        <v>1</v>
      </c>
      <c r="J34" s="36">
        <v>1</v>
      </c>
      <c r="K34" s="31">
        <v>1</v>
      </c>
      <c r="L34" s="31">
        <v>0.5</v>
      </c>
      <c r="M34" s="61" t="s">
        <v>11</v>
      </c>
      <c r="N34" s="31">
        <v>2</v>
      </c>
      <c r="O34" s="36">
        <v>1</v>
      </c>
      <c r="P34" s="31">
        <v>0.5</v>
      </c>
      <c r="Q34" s="31">
        <v>1</v>
      </c>
      <c r="R34" s="31"/>
      <c r="S34" s="31">
        <v>1</v>
      </c>
      <c r="T34" s="36"/>
      <c r="U34" s="36">
        <v>1</v>
      </c>
      <c r="V34" s="29"/>
      <c r="W34" s="36"/>
      <c r="X34" s="36"/>
      <c r="Y34" s="29"/>
      <c r="Z34" s="29"/>
      <c r="AA34" s="29"/>
      <c r="AB34" s="35">
        <v>0.5</v>
      </c>
      <c r="AC34" s="42" t="s">
        <v>11</v>
      </c>
      <c r="AD34" s="35"/>
      <c r="AE34" s="35">
        <v>1</v>
      </c>
      <c r="AF34" s="38"/>
      <c r="AG34" s="29">
        <f t="shared" si="1"/>
        <v>10.5</v>
      </c>
      <c r="AH34" s="29">
        <f t="shared" si="9"/>
        <v>0</v>
      </c>
      <c r="AI34" s="29">
        <f t="shared" ref="AI34:AI38" si="10">SUM(AB34:AF34)</f>
        <v>1.5</v>
      </c>
      <c r="AJ34" s="30">
        <f t="shared" si="2"/>
        <v>12</v>
      </c>
      <c r="AK34" s="43">
        <f t="shared" si="3"/>
        <v>0.38709677419354838</v>
      </c>
      <c r="AL34" s="30">
        <f t="shared" si="4"/>
        <v>13</v>
      </c>
      <c r="AM34" s="64"/>
      <c r="AN34" s="44">
        <f>AL34/G34</f>
        <v>0.56521739130434778</v>
      </c>
      <c r="AO34" s="44"/>
    </row>
    <row r="35" spans="1:41" s="1" customFormat="1" ht="22.5" customHeight="1" x14ac:dyDescent="0.25">
      <c r="A35" s="3">
        <v>25</v>
      </c>
      <c r="B35" s="17" t="s">
        <v>46</v>
      </c>
      <c r="C35" s="29">
        <v>19</v>
      </c>
      <c r="D35" s="29">
        <v>7</v>
      </c>
      <c r="E35" s="29">
        <v>5</v>
      </c>
      <c r="F35" s="30">
        <f t="shared" si="5"/>
        <v>31</v>
      </c>
      <c r="G35" s="30">
        <v>23</v>
      </c>
      <c r="H35" s="31">
        <v>0.5</v>
      </c>
      <c r="I35" s="32"/>
      <c r="J35" s="36"/>
      <c r="K35" s="31">
        <v>1</v>
      </c>
      <c r="L35" s="31">
        <v>1</v>
      </c>
      <c r="M35" s="61" t="s">
        <v>11</v>
      </c>
      <c r="N35" s="31">
        <v>2</v>
      </c>
      <c r="O35" s="36">
        <v>1</v>
      </c>
      <c r="P35" s="31"/>
      <c r="Q35" s="31">
        <v>1</v>
      </c>
      <c r="R35" s="31">
        <v>2</v>
      </c>
      <c r="S35" s="31">
        <v>0.5</v>
      </c>
      <c r="T35" s="36"/>
      <c r="U35" s="36"/>
      <c r="V35" s="29"/>
      <c r="W35" s="36">
        <v>0.5</v>
      </c>
      <c r="X35" s="36"/>
      <c r="Y35" s="29"/>
      <c r="Z35" s="29">
        <v>2</v>
      </c>
      <c r="AA35" s="29">
        <v>0.5</v>
      </c>
      <c r="AB35" s="35">
        <v>1</v>
      </c>
      <c r="AC35" s="42" t="s">
        <v>11</v>
      </c>
      <c r="AD35" s="35"/>
      <c r="AE35" s="35"/>
      <c r="AF35" s="38"/>
      <c r="AG35" s="29">
        <f t="shared" si="1"/>
        <v>9</v>
      </c>
      <c r="AH35" s="29">
        <f t="shared" si="9"/>
        <v>3</v>
      </c>
      <c r="AI35" s="29">
        <f t="shared" si="10"/>
        <v>1</v>
      </c>
      <c r="AJ35" s="30">
        <f t="shared" si="2"/>
        <v>13</v>
      </c>
      <c r="AK35" s="43">
        <f t="shared" si="3"/>
        <v>0.41935483870967744</v>
      </c>
      <c r="AL35" s="30">
        <f t="shared" si="4"/>
        <v>12</v>
      </c>
      <c r="AM35" s="44"/>
      <c r="AN35" s="44">
        <f>AL35/G35</f>
        <v>0.52173913043478259</v>
      </c>
      <c r="AO35" s="44"/>
    </row>
    <row r="36" spans="1:41" s="1" customFormat="1" ht="22.5" customHeight="1" x14ac:dyDescent="0.25">
      <c r="A36" s="3">
        <v>26</v>
      </c>
      <c r="B36" s="17" t="s">
        <v>47</v>
      </c>
      <c r="C36" s="29">
        <v>19</v>
      </c>
      <c r="D36" s="29">
        <v>7</v>
      </c>
      <c r="E36" s="29">
        <v>5</v>
      </c>
      <c r="F36" s="30">
        <f t="shared" si="5"/>
        <v>31</v>
      </c>
      <c r="G36" s="30">
        <v>23</v>
      </c>
      <c r="H36" s="31"/>
      <c r="I36" s="32">
        <v>1</v>
      </c>
      <c r="J36" s="36">
        <v>1</v>
      </c>
      <c r="K36" s="31"/>
      <c r="L36" s="31">
        <v>1</v>
      </c>
      <c r="M36" s="61" t="s">
        <v>11</v>
      </c>
      <c r="N36" s="31">
        <v>2</v>
      </c>
      <c r="O36" s="36"/>
      <c r="P36" s="31">
        <v>0.5</v>
      </c>
      <c r="Q36" s="31">
        <v>1</v>
      </c>
      <c r="R36" s="31"/>
      <c r="S36" s="31">
        <v>1</v>
      </c>
      <c r="T36" s="36">
        <v>2</v>
      </c>
      <c r="U36" s="36">
        <v>1</v>
      </c>
      <c r="V36" s="31"/>
      <c r="W36" s="36"/>
      <c r="X36" s="36"/>
      <c r="Y36" s="31"/>
      <c r="Z36" s="29"/>
      <c r="AA36" s="29"/>
      <c r="AB36" s="35">
        <v>1</v>
      </c>
      <c r="AC36" s="42" t="s">
        <v>11</v>
      </c>
      <c r="AD36" s="35"/>
      <c r="AE36" s="35">
        <v>1</v>
      </c>
      <c r="AF36" s="38"/>
      <c r="AG36" s="29">
        <f t="shared" si="1"/>
        <v>10.5</v>
      </c>
      <c r="AH36" s="29">
        <f t="shared" si="9"/>
        <v>0</v>
      </c>
      <c r="AI36" s="29">
        <f t="shared" si="10"/>
        <v>2</v>
      </c>
      <c r="AJ36" s="30">
        <f t="shared" si="2"/>
        <v>12.5</v>
      </c>
      <c r="AK36" s="43">
        <f t="shared" si="3"/>
        <v>0.40322580645161288</v>
      </c>
      <c r="AL36" s="30">
        <f t="shared" si="4"/>
        <v>11</v>
      </c>
      <c r="AM36" s="63"/>
      <c r="AN36" s="44">
        <f>AL36/G36</f>
        <v>0.47826086956521741</v>
      </c>
      <c r="AO36" s="44"/>
    </row>
    <row r="37" spans="1:41" s="1" customFormat="1" ht="22.5" customHeight="1" x14ac:dyDescent="0.25">
      <c r="A37" s="3">
        <v>27</v>
      </c>
      <c r="B37" s="18" t="s">
        <v>48</v>
      </c>
      <c r="C37" s="29">
        <v>19</v>
      </c>
      <c r="D37" s="29">
        <v>7</v>
      </c>
      <c r="E37" s="29">
        <v>5</v>
      </c>
      <c r="F37" s="30">
        <f t="shared" si="5"/>
        <v>31</v>
      </c>
      <c r="G37" s="30">
        <v>23</v>
      </c>
      <c r="H37" s="31"/>
      <c r="I37" s="35">
        <v>1</v>
      </c>
      <c r="J37" s="36"/>
      <c r="K37" s="29">
        <v>0.5</v>
      </c>
      <c r="L37" s="29"/>
      <c r="M37" s="61" t="s">
        <v>11</v>
      </c>
      <c r="N37" s="31"/>
      <c r="O37" s="36"/>
      <c r="P37" s="31">
        <v>1</v>
      </c>
      <c r="Q37" s="31">
        <v>1</v>
      </c>
      <c r="R37" s="31"/>
      <c r="S37" s="31">
        <v>1</v>
      </c>
      <c r="T37" s="36">
        <v>2</v>
      </c>
      <c r="U37" s="36">
        <v>1</v>
      </c>
      <c r="V37" s="31"/>
      <c r="W37" s="36"/>
      <c r="X37" s="36"/>
      <c r="Y37" s="31">
        <v>1</v>
      </c>
      <c r="Z37" s="29">
        <v>2</v>
      </c>
      <c r="AA37" s="29">
        <v>1</v>
      </c>
      <c r="AB37" s="29">
        <v>0.5</v>
      </c>
      <c r="AC37" s="42" t="s">
        <v>11</v>
      </c>
      <c r="AD37" s="35"/>
      <c r="AE37" s="35"/>
      <c r="AF37" s="36">
        <v>2</v>
      </c>
      <c r="AG37" s="29">
        <f t="shared" si="1"/>
        <v>7.5</v>
      </c>
      <c r="AH37" s="29">
        <f t="shared" si="9"/>
        <v>4</v>
      </c>
      <c r="AI37" s="29">
        <f t="shared" si="10"/>
        <v>2.5</v>
      </c>
      <c r="AJ37" s="30">
        <f t="shared" si="2"/>
        <v>14</v>
      </c>
      <c r="AK37" s="43">
        <f t="shared" si="3"/>
        <v>0.45161290322580644</v>
      </c>
      <c r="AL37" s="30">
        <f t="shared" si="4"/>
        <v>12</v>
      </c>
      <c r="AM37" s="63"/>
      <c r="AN37" s="44">
        <f>AL37/G37</f>
        <v>0.52173913043478259</v>
      </c>
      <c r="AO37" s="44"/>
    </row>
    <row r="38" spans="1:41" s="1" customFormat="1" ht="22.5" customHeight="1" x14ac:dyDescent="0.25">
      <c r="A38" s="3">
        <v>28</v>
      </c>
      <c r="B38" s="17" t="s">
        <v>49</v>
      </c>
      <c r="C38" s="29">
        <v>19</v>
      </c>
      <c r="D38" s="29">
        <v>7</v>
      </c>
      <c r="E38" s="29">
        <v>5</v>
      </c>
      <c r="F38" s="30">
        <f t="shared" si="5"/>
        <v>31</v>
      </c>
      <c r="G38" s="30">
        <v>23</v>
      </c>
      <c r="H38" s="31"/>
      <c r="I38" s="35"/>
      <c r="J38" s="36"/>
      <c r="K38" s="29">
        <v>1</v>
      </c>
      <c r="L38" s="29"/>
      <c r="M38" s="61" t="s">
        <v>11</v>
      </c>
      <c r="N38" s="31"/>
      <c r="O38" s="36"/>
      <c r="P38" s="31">
        <v>0.5</v>
      </c>
      <c r="Q38" s="31">
        <v>1</v>
      </c>
      <c r="R38" s="31">
        <v>2</v>
      </c>
      <c r="S38" s="31">
        <v>1</v>
      </c>
      <c r="T38" s="36"/>
      <c r="U38" s="36">
        <v>1</v>
      </c>
      <c r="V38" s="31"/>
      <c r="W38" s="36"/>
      <c r="X38" s="36"/>
      <c r="Y38" s="31"/>
      <c r="Z38" s="29"/>
      <c r="AA38" s="29">
        <v>0.5</v>
      </c>
      <c r="AB38" s="35">
        <v>1</v>
      </c>
      <c r="AC38" s="42" t="s">
        <v>11</v>
      </c>
      <c r="AD38" s="35"/>
      <c r="AE38" s="35"/>
      <c r="AF38" s="38">
        <v>2</v>
      </c>
      <c r="AG38" s="29">
        <f t="shared" si="1"/>
        <v>6.5</v>
      </c>
      <c r="AH38" s="29">
        <f t="shared" si="9"/>
        <v>0.5</v>
      </c>
      <c r="AI38" s="29">
        <f t="shared" si="10"/>
        <v>3</v>
      </c>
      <c r="AJ38" s="30">
        <f t="shared" si="2"/>
        <v>10</v>
      </c>
      <c r="AK38" s="43">
        <f t="shared" si="3"/>
        <v>0.32258064516129031</v>
      </c>
      <c r="AL38" s="30">
        <f t="shared" si="4"/>
        <v>9</v>
      </c>
      <c r="AM38" s="44">
        <f>AL38/G38</f>
        <v>0.39130434782608697</v>
      </c>
      <c r="AN38" s="44"/>
      <c r="AO38" s="63"/>
    </row>
    <row r="39" spans="1:41" s="1" customFormat="1" ht="22.5" customHeight="1" x14ac:dyDescent="0.25">
      <c r="A39" s="3">
        <v>29</v>
      </c>
      <c r="B39" s="19" t="s">
        <v>50</v>
      </c>
      <c r="C39" s="29">
        <v>17</v>
      </c>
      <c r="D39" s="36">
        <v>0</v>
      </c>
      <c r="E39" s="36">
        <v>2</v>
      </c>
      <c r="F39" s="30">
        <f t="shared" si="5"/>
        <v>19</v>
      </c>
      <c r="G39" s="30">
        <v>15</v>
      </c>
      <c r="H39" s="31"/>
      <c r="I39" s="35">
        <v>2</v>
      </c>
      <c r="J39" s="36"/>
      <c r="K39" s="29"/>
      <c r="L39" s="29">
        <v>1</v>
      </c>
      <c r="M39" s="33" t="s">
        <v>11</v>
      </c>
      <c r="N39" s="31"/>
      <c r="O39" s="36"/>
      <c r="P39" s="31"/>
      <c r="Q39" s="31">
        <v>1</v>
      </c>
      <c r="R39" s="31"/>
      <c r="S39" s="31">
        <v>0.5</v>
      </c>
      <c r="T39" s="36"/>
      <c r="U39" s="36"/>
      <c r="V39" s="33" t="s">
        <v>11</v>
      </c>
      <c r="W39" s="34" t="s">
        <v>11</v>
      </c>
      <c r="X39" s="34" t="s">
        <v>11</v>
      </c>
      <c r="Y39" s="34" t="s">
        <v>11</v>
      </c>
      <c r="Z39" s="34" t="s">
        <v>11</v>
      </c>
      <c r="AA39" s="34" t="s">
        <v>11</v>
      </c>
      <c r="AB39" s="33" t="s">
        <v>11</v>
      </c>
      <c r="AC39" s="42" t="s">
        <v>11</v>
      </c>
      <c r="AD39" s="56"/>
      <c r="AE39" s="32"/>
      <c r="AF39" s="33" t="s">
        <v>11</v>
      </c>
      <c r="AG39" s="29">
        <f t="shared" si="1"/>
        <v>4.5</v>
      </c>
      <c r="AH39" s="29" t="s">
        <v>11</v>
      </c>
      <c r="AI39" s="29">
        <f>AD39+AE39</f>
        <v>0</v>
      </c>
      <c r="AJ39" s="30">
        <f t="shared" si="2"/>
        <v>4.5</v>
      </c>
      <c r="AK39" s="43">
        <f t="shared" si="3"/>
        <v>0.23684210526315788</v>
      </c>
      <c r="AL39" s="30">
        <f t="shared" si="4"/>
        <v>4</v>
      </c>
      <c r="AM39" s="44">
        <f>AL39/G39</f>
        <v>0.26666666666666666</v>
      </c>
      <c r="AN39" s="44"/>
      <c r="AO39" s="44"/>
    </row>
    <row r="40" spans="1:41" s="1" customFormat="1" ht="22.5" customHeight="1" x14ac:dyDescent="0.25">
      <c r="A40" s="3">
        <v>30</v>
      </c>
      <c r="B40" s="20" t="s">
        <v>51</v>
      </c>
      <c r="C40" s="29">
        <v>12</v>
      </c>
      <c r="D40" s="36">
        <v>0</v>
      </c>
      <c r="E40" s="36">
        <v>0</v>
      </c>
      <c r="F40" s="30">
        <f t="shared" si="5"/>
        <v>12</v>
      </c>
      <c r="G40" s="37">
        <v>9</v>
      </c>
      <c r="H40" s="31"/>
      <c r="I40" s="33" t="s">
        <v>11</v>
      </c>
      <c r="J40" s="33" t="s">
        <v>11</v>
      </c>
      <c r="K40" s="33" t="s">
        <v>11</v>
      </c>
      <c r="L40" s="33" t="s">
        <v>11</v>
      </c>
      <c r="M40" s="33" t="s">
        <v>11</v>
      </c>
      <c r="N40" s="31"/>
      <c r="O40" s="36"/>
      <c r="P40" s="31"/>
      <c r="Q40" s="31"/>
      <c r="R40" s="31"/>
      <c r="S40" s="31"/>
      <c r="T40" s="36"/>
      <c r="U40" s="36"/>
      <c r="V40" s="33" t="s">
        <v>11</v>
      </c>
      <c r="W40" s="34" t="s">
        <v>11</v>
      </c>
      <c r="X40" s="34" t="s">
        <v>11</v>
      </c>
      <c r="Y40" s="34" t="s">
        <v>11</v>
      </c>
      <c r="Z40" s="34" t="s">
        <v>11</v>
      </c>
      <c r="AA40" s="34" t="s">
        <v>11</v>
      </c>
      <c r="AB40" s="33" t="s">
        <v>11</v>
      </c>
      <c r="AC40" s="42" t="s">
        <v>11</v>
      </c>
      <c r="AD40" s="33" t="s">
        <v>11</v>
      </c>
      <c r="AE40" s="33" t="s">
        <v>11</v>
      </c>
      <c r="AF40" s="33" t="s">
        <v>11</v>
      </c>
      <c r="AG40" s="29">
        <f t="shared" si="1"/>
        <v>0</v>
      </c>
      <c r="AH40" s="29" t="s">
        <v>11</v>
      </c>
      <c r="AI40" s="29" t="s">
        <v>11</v>
      </c>
      <c r="AJ40" s="30">
        <f t="shared" si="2"/>
        <v>0</v>
      </c>
      <c r="AK40" s="43">
        <f t="shared" si="3"/>
        <v>0</v>
      </c>
      <c r="AL40" s="30">
        <f t="shared" si="4"/>
        <v>0</v>
      </c>
      <c r="AM40" s="44">
        <f>AL40/G40</f>
        <v>0</v>
      </c>
      <c r="AN40" s="44"/>
      <c r="AO40" s="44"/>
    </row>
    <row r="41" spans="1:41" s="1" customFormat="1" ht="22.5" customHeight="1" x14ac:dyDescent="0.25">
      <c r="A41" s="3">
        <v>31</v>
      </c>
      <c r="B41" s="21" t="s">
        <v>52</v>
      </c>
      <c r="C41" s="29">
        <v>19</v>
      </c>
      <c r="D41" s="36">
        <v>7</v>
      </c>
      <c r="E41" s="36">
        <v>2</v>
      </c>
      <c r="F41" s="30">
        <f t="shared" si="5"/>
        <v>28</v>
      </c>
      <c r="G41" s="30">
        <v>21</v>
      </c>
      <c r="H41" s="31">
        <v>1</v>
      </c>
      <c r="I41" s="29"/>
      <c r="J41" s="36"/>
      <c r="K41" s="29"/>
      <c r="L41" s="29"/>
      <c r="M41" s="61" t="s">
        <v>11</v>
      </c>
      <c r="N41" s="31"/>
      <c r="O41" s="36"/>
      <c r="P41" s="31">
        <v>1</v>
      </c>
      <c r="Q41" s="31">
        <v>1</v>
      </c>
      <c r="R41" s="31">
        <v>2</v>
      </c>
      <c r="S41" s="31">
        <v>1</v>
      </c>
      <c r="T41" s="36">
        <v>1</v>
      </c>
      <c r="U41" s="36"/>
      <c r="V41" s="35">
        <v>1</v>
      </c>
      <c r="W41" s="36">
        <v>1</v>
      </c>
      <c r="X41" s="36">
        <v>1</v>
      </c>
      <c r="Y41" s="29">
        <v>1</v>
      </c>
      <c r="Z41" s="29">
        <v>2</v>
      </c>
      <c r="AA41" s="29">
        <v>1</v>
      </c>
      <c r="AB41" s="33" t="s">
        <v>11</v>
      </c>
      <c r="AC41" s="42" t="s">
        <v>11</v>
      </c>
      <c r="AD41" s="56"/>
      <c r="AE41" s="32"/>
      <c r="AF41" s="33" t="s">
        <v>11</v>
      </c>
      <c r="AG41" s="29">
        <f t="shared" si="1"/>
        <v>7</v>
      </c>
      <c r="AH41" s="29">
        <f>SUM(V41:AA41)</f>
        <v>7</v>
      </c>
      <c r="AI41" s="29">
        <f>AD41+AE41</f>
        <v>0</v>
      </c>
      <c r="AJ41" s="30">
        <f t="shared" si="2"/>
        <v>14</v>
      </c>
      <c r="AK41" s="43">
        <f t="shared" si="3"/>
        <v>0.5</v>
      </c>
      <c r="AL41" s="30">
        <f t="shared" si="4"/>
        <v>12</v>
      </c>
      <c r="AM41" s="44"/>
      <c r="AN41" s="44">
        <f>AL41/G41</f>
        <v>0.5714285714285714</v>
      </c>
      <c r="AO41" s="63"/>
    </row>
    <row r="42" spans="1:41" s="1" customFormat="1" ht="22.5" customHeight="1" x14ac:dyDescent="0.25">
      <c r="A42" s="3">
        <v>32</v>
      </c>
      <c r="B42" s="17" t="s">
        <v>9</v>
      </c>
      <c r="C42" s="29">
        <v>17</v>
      </c>
      <c r="D42" s="29">
        <v>0</v>
      </c>
      <c r="E42" s="29">
        <v>2</v>
      </c>
      <c r="F42" s="30">
        <f t="shared" si="5"/>
        <v>19</v>
      </c>
      <c r="G42" s="30">
        <v>15</v>
      </c>
      <c r="H42" s="31">
        <v>1</v>
      </c>
      <c r="I42" s="29">
        <v>2</v>
      </c>
      <c r="J42" s="36"/>
      <c r="K42" s="31"/>
      <c r="L42" s="31"/>
      <c r="M42" s="33" t="s">
        <v>11</v>
      </c>
      <c r="N42" s="31">
        <v>2</v>
      </c>
      <c r="O42" s="36">
        <v>1</v>
      </c>
      <c r="P42" s="31">
        <v>1</v>
      </c>
      <c r="Q42" s="31"/>
      <c r="R42" s="31">
        <v>2</v>
      </c>
      <c r="S42" s="31"/>
      <c r="T42" s="36">
        <v>2</v>
      </c>
      <c r="U42" s="36"/>
      <c r="V42" s="33" t="s">
        <v>11</v>
      </c>
      <c r="W42" s="34" t="s">
        <v>11</v>
      </c>
      <c r="X42" s="34" t="s">
        <v>11</v>
      </c>
      <c r="Y42" s="34" t="s">
        <v>11</v>
      </c>
      <c r="Z42" s="34" t="s">
        <v>11</v>
      </c>
      <c r="AA42" s="34" t="s">
        <v>11</v>
      </c>
      <c r="AB42" s="33" t="s">
        <v>11</v>
      </c>
      <c r="AC42" s="42" t="s">
        <v>11</v>
      </c>
      <c r="AD42" s="56"/>
      <c r="AE42" s="32"/>
      <c r="AF42" s="33" t="s">
        <v>11</v>
      </c>
      <c r="AG42" s="29">
        <f t="shared" si="1"/>
        <v>11</v>
      </c>
      <c r="AH42" s="29" t="s">
        <v>11</v>
      </c>
      <c r="AI42" s="29">
        <f>AD42+AE42</f>
        <v>0</v>
      </c>
      <c r="AJ42" s="30">
        <f t="shared" si="2"/>
        <v>11</v>
      </c>
      <c r="AK42" s="43">
        <f t="shared" si="3"/>
        <v>0.57894736842105265</v>
      </c>
      <c r="AL42" s="30">
        <f t="shared" si="4"/>
        <v>7</v>
      </c>
      <c r="AM42" s="44"/>
      <c r="AN42" s="44">
        <f>AL42/G42</f>
        <v>0.46666666666666667</v>
      </c>
      <c r="AO42" s="44"/>
    </row>
    <row r="43" spans="1:41" s="1" customFormat="1" ht="22.5" customHeight="1" x14ac:dyDescent="0.25">
      <c r="A43" s="3">
        <v>33</v>
      </c>
      <c r="B43" s="17" t="s">
        <v>10</v>
      </c>
      <c r="C43" s="29">
        <v>19</v>
      </c>
      <c r="D43" s="29">
        <v>6</v>
      </c>
      <c r="E43" s="29">
        <v>5</v>
      </c>
      <c r="F43" s="30">
        <f t="shared" si="5"/>
        <v>30</v>
      </c>
      <c r="G43" s="30">
        <v>22</v>
      </c>
      <c r="H43" s="32"/>
      <c r="I43" s="29">
        <v>1</v>
      </c>
      <c r="J43" s="36">
        <v>1</v>
      </c>
      <c r="K43" s="29">
        <v>1</v>
      </c>
      <c r="L43" s="29">
        <v>0.5</v>
      </c>
      <c r="M43" s="61" t="s">
        <v>11</v>
      </c>
      <c r="N43" s="31"/>
      <c r="O43" s="36"/>
      <c r="P43" s="31">
        <v>1</v>
      </c>
      <c r="Q43" s="31">
        <v>1</v>
      </c>
      <c r="R43" s="31">
        <v>2</v>
      </c>
      <c r="S43" s="31">
        <v>0.5</v>
      </c>
      <c r="T43" s="36">
        <v>1</v>
      </c>
      <c r="U43" s="36">
        <v>0.5</v>
      </c>
      <c r="V43" s="33" t="s">
        <v>11</v>
      </c>
      <c r="W43" s="29"/>
      <c r="X43" s="29"/>
      <c r="Y43" s="29">
        <v>1</v>
      </c>
      <c r="Z43" s="29">
        <v>2</v>
      </c>
      <c r="AA43" s="29">
        <v>1</v>
      </c>
      <c r="AB43" s="32">
        <v>0.5</v>
      </c>
      <c r="AC43" s="42" t="s">
        <v>11</v>
      </c>
      <c r="AD43" s="35"/>
      <c r="AE43" s="35">
        <v>1</v>
      </c>
      <c r="AF43" s="38">
        <v>1</v>
      </c>
      <c r="AG43" s="29">
        <f t="shared" si="1"/>
        <v>9.5</v>
      </c>
      <c r="AH43" s="29">
        <f>SUM(V43:AA43)</f>
        <v>4</v>
      </c>
      <c r="AI43" s="29">
        <f>SUM(AB43:AF43)</f>
        <v>2.5</v>
      </c>
      <c r="AJ43" s="30">
        <f t="shared" si="2"/>
        <v>16</v>
      </c>
      <c r="AK43" s="43">
        <f t="shared" si="3"/>
        <v>0.53333333333333333</v>
      </c>
      <c r="AL43" s="30">
        <f t="shared" si="4"/>
        <v>16</v>
      </c>
      <c r="AM43" s="44"/>
      <c r="AN43" s="63"/>
      <c r="AO43" s="44">
        <f>AL43/G43</f>
        <v>0.72727272727272729</v>
      </c>
    </row>
    <row r="44" spans="1:41" s="1" customFormat="1" ht="31.5" x14ac:dyDescent="0.25">
      <c r="A44" s="3">
        <v>34</v>
      </c>
      <c r="B44" s="19" t="s">
        <v>53</v>
      </c>
      <c r="C44" s="29">
        <v>17</v>
      </c>
      <c r="D44" s="29">
        <v>0</v>
      </c>
      <c r="E44" s="29">
        <v>2</v>
      </c>
      <c r="F44" s="30">
        <f t="shared" si="5"/>
        <v>19</v>
      </c>
      <c r="G44" s="30">
        <v>15</v>
      </c>
      <c r="H44" s="31"/>
      <c r="I44" s="29">
        <v>2</v>
      </c>
      <c r="J44" s="36"/>
      <c r="K44" s="29"/>
      <c r="L44" s="29"/>
      <c r="M44" s="33" t="s">
        <v>11</v>
      </c>
      <c r="N44" s="31"/>
      <c r="O44" s="36"/>
      <c r="P44" s="31"/>
      <c r="Q44" s="31"/>
      <c r="R44" s="31">
        <v>2</v>
      </c>
      <c r="S44" s="29">
        <v>1</v>
      </c>
      <c r="T44" s="36">
        <v>1</v>
      </c>
      <c r="U44" s="36">
        <v>1</v>
      </c>
      <c r="V44" s="33" t="s">
        <v>11</v>
      </c>
      <c r="W44" s="34" t="s">
        <v>11</v>
      </c>
      <c r="X44" s="34" t="s">
        <v>11</v>
      </c>
      <c r="Y44" s="34" t="s">
        <v>11</v>
      </c>
      <c r="Z44" s="34" t="s">
        <v>11</v>
      </c>
      <c r="AA44" s="34" t="s">
        <v>11</v>
      </c>
      <c r="AB44" s="33" t="s">
        <v>11</v>
      </c>
      <c r="AC44" s="42" t="s">
        <v>11</v>
      </c>
      <c r="AD44" s="55"/>
      <c r="AE44" s="32"/>
      <c r="AF44" s="33" t="s">
        <v>11</v>
      </c>
      <c r="AG44" s="29">
        <f t="shared" si="1"/>
        <v>7</v>
      </c>
      <c r="AH44" s="29" t="s">
        <v>11</v>
      </c>
      <c r="AI44" s="29">
        <f>AD44+AE44</f>
        <v>0</v>
      </c>
      <c r="AJ44" s="30">
        <f t="shared" si="2"/>
        <v>7</v>
      </c>
      <c r="AK44" s="43">
        <f t="shared" si="3"/>
        <v>0.36842105263157893</v>
      </c>
      <c r="AL44" s="30">
        <f t="shared" si="4"/>
        <v>5</v>
      </c>
      <c r="AM44" s="44">
        <f>AL44/G44</f>
        <v>0.33333333333333331</v>
      </c>
      <c r="AN44" s="63"/>
      <c r="AO44" s="44"/>
    </row>
    <row r="45" spans="1:41" s="1" customFormat="1" ht="22.5" customHeight="1" x14ac:dyDescent="0.25">
      <c r="A45" s="3">
        <v>35</v>
      </c>
      <c r="B45" s="17" t="s">
        <v>54</v>
      </c>
      <c r="C45" s="29">
        <v>0</v>
      </c>
      <c r="D45" s="29">
        <v>7</v>
      </c>
      <c r="E45" s="29">
        <v>0</v>
      </c>
      <c r="F45" s="30">
        <f t="shared" si="5"/>
        <v>7</v>
      </c>
      <c r="G45" s="30">
        <v>6</v>
      </c>
      <c r="H45" s="34" t="s">
        <v>11</v>
      </c>
      <c r="I45" s="34" t="s">
        <v>11</v>
      </c>
      <c r="J45" s="34" t="s">
        <v>11</v>
      </c>
      <c r="K45" s="34" t="s">
        <v>11</v>
      </c>
      <c r="L45" s="34" t="s">
        <v>11</v>
      </c>
      <c r="M45" s="33" t="s">
        <v>11</v>
      </c>
      <c r="N45" s="34" t="s">
        <v>11</v>
      </c>
      <c r="O45" s="34" t="s">
        <v>11</v>
      </c>
      <c r="P45" s="34" t="s">
        <v>11</v>
      </c>
      <c r="Q45" s="34" t="s">
        <v>11</v>
      </c>
      <c r="R45" s="34" t="s">
        <v>11</v>
      </c>
      <c r="S45" s="34" t="s">
        <v>11</v>
      </c>
      <c r="T45" s="34" t="s">
        <v>11</v>
      </c>
      <c r="U45" s="34" t="s">
        <v>11</v>
      </c>
      <c r="V45" s="35">
        <v>0.5</v>
      </c>
      <c r="W45" s="36">
        <v>1</v>
      </c>
      <c r="X45" s="36">
        <v>1</v>
      </c>
      <c r="Y45" s="29">
        <v>1</v>
      </c>
      <c r="Z45" s="36">
        <v>2</v>
      </c>
      <c r="AA45" s="29">
        <v>1</v>
      </c>
      <c r="AB45" s="33" t="s">
        <v>11</v>
      </c>
      <c r="AC45" s="42" t="s">
        <v>11</v>
      </c>
      <c r="AD45" s="34" t="s">
        <v>11</v>
      </c>
      <c r="AE45" s="34" t="s">
        <v>11</v>
      </c>
      <c r="AF45" s="33" t="s">
        <v>11</v>
      </c>
      <c r="AG45" s="29" t="s">
        <v>11</v>
      </c>
      <c r="AH45" s="29">
        <f>SUM(V45:AA45)</f>
        <v>6.5</v>
      </c>
      <c r="AI45" s="29" t="s">
        <v>11</v>
      </c>
      <c r="AJ45" s="30">
        <f t="shared" si="2"/>
        <v>6.5</v>
      </c>
      <c r="AK45" s="43">
        <f t="shared" si="3"/>
        <v>0.9285714285714286</v>
      </c>
      <c r="AL45" s="30">
        <f t="shared" si="4"/>
        <v>6</v>
      </c>
      <c r="AM45" s="44"/>
      <c r="AN45" s="44"/>
      <c r="AO45" s="44">
        <f>AL45/G45</f>
        <v>1</v>
      </c>
    </row>
    <row r="46" spans="1:41" s="1" customFormat="1" ht="25.5" customHeight="1" x14ac:dyDescent="0.25">
      <c r="A46" s="3">
        <v>36</v>
      </c>
      <c r="B46" s="26" t="s">
        <v>55</v>
      </c>
      <c r="C46" s="29">
        <v>0</v>
      </c>
      <c r="D46" s="29">
        <v>7</v>
      </c>
      <c r="E46" s="29">
        <v>0</v>
      </c>
      <c r="F46" s="30">
        <f t="shared" si="5"/>
        <v>7</v>
      </c>
      <c r="G46" s="30">
        <v>6</v>
      </c>
      <c r="H46" s="34" t="s">
        <v>11</v>
      </c>
      <c r="I46" s="34" t="s">
        <v>11</v>
      </c>
      <c r="J46" s="34" t="s">
        <v>11</v>
      </c>
      <c r="K46" s="34" t="s">
        <v>11</v>
      </c>
      <c r="L46" s="34" t="s">
        <v>11</v>
      </c>
      <c r="M46" s="33" t="s">
        <v>11</v>
      </c>
      <c r="N46" s="34" t="s">
        <v>11</v>
      </c>
      <c r="O46" s="34" t="s">
        <v>11</v>
      </c>
      <c r="P46" s="34" t="s">
        <v>11</v>
      </c>
      <c r="Q46" s="34" t="s">
        <v>11</v>
      </c>
      <c r="R46" s="34" t="s">
        <v>11</v>
      </c>
      <c r="S46" s="34" t="s">
        <v>11</v>
      </c>
      <c r="T46" s="34" t="s">
        <v>11</v>
      </c>
      <c r="U46" s="34" t="s">
        <v>11</v>
      </c>
      <c r="V46" s="35">
        <v>0.5</v>
      </c>
      <c r="W46" s="36">
        <v>0.5</v>
      </c>
      <c r="X46" s="36">
        <v>0.5</v>
      </c>
      <c r="Y46" s="31">
        <v>0.5</v>
      </c>
      <c r="Z46" s="36"/>
      <c r="AA46" s="31">
        <v>0.5</v>
      </c>
      <c r="AB46" s="33" t="s">
        <v>11</v>
      </c>
      <c r="AC46" s="42" t="s">
        <v>11</v>
      </c>
      <c r="AD46" s="34" t="s">
        <v>11</v>
      </c>
      <c r="AE46" s="34" t="s">
        <v>11</v>
      </c>
      <c r="AF46" s="33" t="s">
        <v>11</v>
      </c>
      <c r="AG46" s="29" t="s">
        <v>11</v>
      </c>
      <c r="AH46" s="29">
        <f>SUM(V46:AA46)</f>
        <v>2.5</v>
      </c>
      <c r="AI46" s="29" t="s">
        <v>11</v>
      </c>
      <c r="AJ46" s="30">
        <f t="shared" si="2"/>
        <v>2.5</v>
      </c>
      <c r="AK46" s="43">
        <f t="shared" si="3"/>
        <v>0.35714285714285715</v>
      </c>
      <c r="AL46" s="30">
        <f t="shared" si="4"/>
        <v>5</v>
      </c>
      <c r="AM46" s="44"/>
      <c r="AN46" s="44"/>
      <c r="AO46" s="44">
        <f>AL46/G46</f>
        <v>0.83333333333333337</v>
      </c>
    </row>
    <row r="47" spans="1:41" s="1" customFormat="1" ht="22.5" customHeight="1" x14ac:dyDescent="0.25">
      <c r="A47" s="3">
        <v>37</v>
      </c>
      <c r="B47" s="17" t="s">
        <v>56</v>
      </c>
      <c r="C47" s="29">
        <v>0</v>
      </c>
      <c r="D47" s="29">
        <v>0</v>
      </c>
      <c r="E47" s="29">
        <v>3</v>
      </c>
      <c r="F47" s="30">
        <f t="shared" si="5"/>
        <v>3</v>
      </c>
      <c r="G47" s="37">
        <v>2</v>
      </c>
      <c r="H47" s="34" t="s">
        <v>11</v>
      </c>
      <c r="I47" s="34" t="s">
        <v>11</v>
      </c>
      <c r="J47" s="34" t="s">
        <v>11</v>
      </c>
      <c r="K47" s="34" t="s">
        <v>11</v>
      </c>
      <c r="L47" s="34" t="s">
        <v>11</v>
      </c>
      <c r="M47" s="33" t="s">
        <v>11</v>
      </c>
      <c r="N47" s="34" t="s">
        <v>11</v>
      </c>
      <c r="O47" s="34" t="s">
        <v>11</v>
      </c>
      <c r="P47" s="34" t="s">
        <v>11</v>
      </c>
      <c r="Q47" s="34" t="s">
        <v>11</v>
      </c>
      <c r="R47" s="34" t="s">
        <v>11</v>
      </c>
      <c r="S47" s="34" t="s">
        <v>11</v>
      </c>
      <c r="T47" s="34" t="s">
        <v>11</v>
      </c>
      <c r="U47" s="34" t="s">
        <v>11</v>
      </c>
      <c r="V47" s="33" t="s">
        <v>11</v>
      </c>
      <c r="W47" s="34" t="s">
        <v>11</v>
      </c>
      <c r="X47" s="34" t="s">
        <v>11</v>
      </c>
      <c r="Y47" s="34" t="s">
        <v>11</v>
      </c>
      <c r="Z47" s="34" t="s">
        <v>11</v>
      </c>
      <c r="AA47" s="34" t="s">
        <v>11</v>
      </c>
      <c r="AB47" s="35">
        <v>0.5</v>
      </c>
      <c r="AC47" s="42" t="s">
        <v>11</v>
      </c>
      <c r="AD47" s="34" t="s">
        <v>11</v>
      </c>
      <c r="AE47" s="34" t="s">
        <v>11</v>
      </c>
      <c r="AF47" s="38">
        <v>1</v>
      </c>
      <c r="AG47" s="29" t="s">
        <v>11</v>
      </c>
      <c r="AH47" s="29" t="s">
        <v>11</v>
      </c>
      <c r="AI47" s="29">
        <f>SUM(AB47:AF47)</f>
        <v>1.5</v>
      </c>
      <c r="AJ47" s="30">
        <f t="shared" si="2"/>
        <v>1.5</v>
      </c>
      <c r="AK47" s="43">
        <f t="shared" si="3"/>
        <v>0.5</v>
      </c>
      <c r="AL47" s="30">
        <f t="shared" si="4"/>
        <v>2</v>
      </c>
      <c r="AM47" s="44"/>
      <c r="AN47" s="44"/>
      <c r="AO47" s="44">
        <f>AL47/G47</f>
        <v>1</v>
      </c>
    </row>
    <row r="48" spans="1:41" s="1" customFormat="1" ht="24.75" customHeight="1" x14ac:dyDescent="0.25">
      <c r="A48" s="3">
        <v>38</v>
      </c>
      <c r="B48" s="26" t="s">
        <v>57</v>
      </c>
      <c r="C48" s="29">
        <v>0</v>
      </c>
      <c r="D48" s="29">
        <v>0</v>
      </c>
      <c r="E48" s="29">
        <v>3</v>
      </c>
      <c r="F48" s="30">
        <f t="shared" si="5"/>
        <v>3</v>
      </c>
      <c r="G48" s="37">
        <v>2</v>
      </c>
      <c r="H48" s="34" t="s">
        <v>11</v>
      </c>
      <c r="I48" s="34" t="s">
        <v>11</v>
      </c>
      <c r="J48" s="34" t="s">
        <v>11</v>
      </c>
      <c r="K48" s="34" t="s">
        <v>11</v>
      </c>
      <c r="L48" s="34" t="s">
        <v>11</v>
      </c>
      <c r="M48" s="33" t="s">
        <v>11</v>
      </c>
      <c r="N48" s="34" t="s">
        <v>11</v>
      </c>
      <c r="O48" s="34" t="s">
        <v>11</v>
      </c>
      <c r="P48" s="34" t="s">
        <v>11</v>
      </c>
      <c r="Q48" s="34" t="s">
        <v>11</v>
      </c>
      <c r="R48" s="34" t="s">
        <v>11</v>
      </c>
      <c r="S48" s="34" t="s">
        <v>11</v>
      </c>
      <c r="T48" s="34" t="s">
        <v>11</v>
      </c>
      <c r="U48" s="34" t="s">
        <v>11</v>
      </c>
      <c r="V48" s="33" t="s">
        <v>11</v>
      </c>
      <c r="W48" s="34" t="s">
        <v>11</v>
      </c>
      <c r="X48" s="34" t="s">
        <v>11</v>
      </c>
      <c r="Y48" s="34" t="s">
        <v>11</v>
      </c>
      <c r="Z48" s="34" t="s">
        <v>11</v>
      </c>
      <c r="AA48" s="34" t="s">
        <v>11</v>
      </c>
      <c r="AB48" s="35">
        <v>0.5</v>
      </c>
      <c r="AC48" s="42" t="s">
        <v>11</v>
      </c>
      <c r="AD48" s="34" t="s">
        <v>11</v>
      </c>
      <c r="AE48" s="34" t="s">
        <v>11</v>
      </c>
      <c r="AF48" s="38">
        <v>2</v>
      </c>
      <c r="AG48" s="29" t="s">
        <v>11</v>
      </c>
      <c r="AH48" s="29" t="s">
        <v>11</v>
      </c>
      <c r="AI48" s="29">
        <f>SUM(AB48:AF48)</f>
        <v>2.5</v>
      </c>
      <c r="AJ48" s="30">
        <f t="shared" si="2"/>
        <v>2.5</v>
      </c>
      <c r="AK48" s="43">
        <f t="shared" si="3"/>
        <v>0.83333333333333337</v>
      </c>
      <c r="AL48" s="30">
        <f t="shared" si="4"/>
        <v>2</v>
      </c>
      <c r="AM48" s="44"/>
      <c r="AN48" s="44"/>
      <c r="AO48" s="44">
        <f>AL48/G48</f>
        <v>1</v>
      </c>
    </row>
    <row r="49" spans="1:41" s="25" customFormat="1" ht="22.5" customHeight="1" x14ac:dyDescent="0.25">
      <c r="A49" s="24"/>
      <c r="B49" s="53" t="s">
        <v>58</v>
      </c>
      <c r="C49" s="30">
        <f>SUM(C11:C48)</f>
        <v>633</v>
      </c>
      <c r="D49" s="30">
        <f>SUM(D11:D48)</f>
        <v>187</v>
      </c>
      <c r="E49" s="30">
        <f>SUM(E11:E48)</f>
        <v>135</v>
      </c>
      <c r="F49" s="39">
        <f>SUM(F11:F48)</f>
        <v>955</v>
      </c>
      <c r="G49" s="40"/>
      <c r="H49" s="41">
        <f t="shared" ref="H49:AB49" si="11">SUM(H11:H48)</f>
        <v>14.5</v>
      </c>
      <c r="I49" s="41">
        <f t="shared" si="11"/>
        <v>26</v>
      </c>
      <c r="J49" s="46">
        <f t="shared" si="11"/>
        <v>14</v>
      </c>
      <c r="K49" s="41">
        <f t="shared" si="11"/>
        <v>11.5</v>
      </c>
      <c r="L49" s="41">
        <f t="shared" si="11"/>
        <v>11.5</v>
      </c>
      <c r="M49" s="41">
        <f t="shared" si="11"/>
        <v>0</v>
      </c>
      <c r="N49" s="41">
        <f t="shared" si="11"/>
        <v>38</v>
      </c>
      <c r="O49" s="41">
        <f t="shared" si="11"/>
        <v>21.5</v>
      </c>
      <c r="P49" s="41">
        <f t="shared" si="11"/>
        <v>11.5</v>
      </c>
      <c r="Q49" s="41">
        <f t="shared" si="11"/>
        <v>21</v>
      </c>
      <c r="R49" s="41">
        <f t="shared" si="11"/>
        <v>30</v>
      </c>
      <c r="S49" s="41">
        <f t="shared" si="11"/>
        <v>21.5</v>
      </c>
      <c r="T49" s="46">
        <f t="shared" si="11"/>
        <v>33</v>
      </c>
      <c r="U49" s="46">
        <f t="shared" si="11"/>
        <v>21.5</v>
      </c>
      <c r="V49" s="41">
        <f t="shared" si="11"/>
        <v>7.5</v>
      </c>
      <c r="W49" s="46">
        <f t="shared" si="11"/>
        <v>4</v>
      </c>
      <c r="X49" s="46">
        <f t="shared" si="11"/>
        <v>4.5</v>
      </c>
      <c r="Y49" s="46">
        <f t="shared" si="11"/>
        <v>7.5</v>
      </c>
      <c r="Z49" s="46">
        <f t="shared" si="11"/>
        <v>14</v>
      </c>
      <c r="AA49" s="46">
        <f t="shared" si="11"/>
        <v>8.5</v>
      </c>
      <c r="AB49" s="41">
        <f t="shared" si="11"/>
        <v>16</v>
      </c>
      <c r="AC49" s="41" t="s">
        <v>11</v>
      </c>
      <c r="AD49" s="41">
        <f>SUM(AD11:AD48)</f>
        <v>0</v>
      </c>
      <c r="AE49" s="41">
        <f>SUM(AE11:AE48)</f>
        <v>7</v>
      </c>
      <c r="AF49" s="46">
        <f>SUM(AF11:AF48)</f>
        <v>25</v>
      </c>
      <c r="AG49" s="47">
        <f>SUM(AG11:AG48)</f>
        <v>275.5</v>
      </c>
      <c r="AH49" s="47">
        <f t="shared" ref="AH49:AI49" si="12">SUM(AH11:AH48)</f>
        <v>45.5</v>
      </c>
      <c r="AI49" s="47">
        <f t="shared" si="12"/>
        <v>48</v>
      </c>
      <c r="AJ49" s="47">
        <f>SUM(AJ11:AJ48)</f>
        <v>369.5</v>
      </c>
      <c r="AK49" s="48">
        <f t="shared" si="3"/>
        <v>0.38691099476439789</v>
      </c>
      <c r="AL49" s="30"/>
      <c r="AM49" s="37"/>
      <c r="AN49" s="37"/>
      <c r="AO49" s="37"/>
    </row>
    <row r="50" spans="1:41" x14ac:dyDescent="0.25">
      <c r="A50" s="9"/>
      <c r="B50" s="6"/>
      <c r="F50" s="11"/>
      <c r="G50" s="11"/>
      <c r="I50" s="10"/>
      <c r="J50" s="8"/>
      <c r="K50" s="8"/>
      <c r="L50" s="8"/>
      <c r="M50" s="22"/>
      <c r="N50" s="8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5"/>
    </row>
    <row r="51" spans="1:41" x14ac:dyDescent="0.25">
      <c r="B51" s="5" t="s">
        <v>87</v>
      </c>
      <c r="F51" s="11"/>
      <c r="G51" s="11"/>
      <c r="I51" s="8"/>
      <c r="J51" s="12"/>
      <c r="K51" s="12"/>
      <c r="L51" s="12"/>
      <c r="N51" s="12"/>
      <c r="O51" s="12"/>
      <c r="P51" s="12"/>
      <c r="Q51" s="12"/>
      <c r="R51" s="12"/>
      <c r="S51" s="12"/>
      <c r="T51" s="12"/>
      <c r="U51" s="12"/>
      <c r="V51" s="13"/>
      <c r="W51" s="12"/>
      <c r="X51" s="12"/>
      <c r="Y51" s="12"/>
      <c r="Z51" s="12"/>
      <c r="AA51" s="12"/>
      <c r="AB51" s="14"/>
      <c r="AC51" s="14"/>
      <c r="AD51" s="8"/>
      <c r="AE51" s="8"/>
    </row>
  </sheetData>
  <mergeCells count="23">
    <mergeCell ref="A6:AO6"/>
    <mergeCell ref="V8:AA8"/>
    <mergeCell ref="AB8:AF8"/>
    <mergeCell ref="AJ8:AJ9"/>
    <mergeCell ref="AM8:AM9"/>
    <mergeCell ref="AK7:AK9"/>
    <mergeCell ref="AM7:AO7"/>
    <mergeCell ref="AN8:AN9"/>
    <mergeCell ref="AO8:AO9"/>
    <mergeCell ref="AG8:AG9"/>
    <mergeCell ref="AH8:AH9"/>
    <mergeCell ref="AG7:AJ7"/>
    <mergeCell ref="AI8:AI9"/>
    <mergeCell ref="AL7:AL9"/>
    <mergeCell ref="A7:A9"/>
    <mergeCell ref="B7:B9"/>
    <mergeCell ref="C7:F7"/>
    <mergeCell ref="E8:E9"/>
    <mergeCell ref="H8:U8"/>
    <mergeCell ref="G7:G9"/>
    <mergeCell ref="C8:C9"/>
    <mergeCell ref="D8:D9"/>
    <mergeCell ref="F8:F9"/>
  </mergeCells>
  <pageMargins left="0" right="0" top="0" bottom="0" header="0.31496062992125984" footer="0.31496062992125984"/>
  <pageSetup paperSize="9" scale="28" orientation="landscape" r:id="rId1"/>
  <ignoredErrors>
    <ignoredError sqref="AH11:AI11 AG40:AI40 AJ14:AJ20 AJ39:AJ44 AG24:AJ32 AG14:AI17 AG37:AJ38 AG35:AJ36 AG43:AH43 AG41:AH41 AJ21:AJ22 AG21:AH22 AG13:AH13 AG12:AH12 AG19:AH19 AG18:AH18 AG20:AH20 AG34:AJ34 AG33:AH33 AJ33 AG39:AH39 AG42:AH42 AG44:AH44" formulaRange="1"/>
    <ignoredError sqref="AI18 AI33" formula="1"/>
    <ignoredError sqref="AI19 AI43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итоговая таблица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Сухарева Нина Евгеньевна</dc:creator>
  <cp:lastModifiedBy>Елена Александровна Шушакова</cp:lastModifiedBy>
  <cp:lastPrinted>2025-06-26T07:46:01Z</cp:lastPrinted>
  <dcterms:created xsi:type="dcterms:W3CDTF">2022-03-24T22:57:23Z</dcterms:created>
  <dcterms:modified xsi:type="dcterms:W3CDTF">2025-07-04T02:49:36Z</dcterms:modified>
</cp:coreProperties>
</file>